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e\Desktop\Documents\Lavori\VERA\"/>
    </mc:Choice>
  </mc:AlternateContent>
  <bookViews>
    <workbookView xWindow="0" yWindow="0" windowWidth="20520" windowHeight="11228"/>
  </bookViews>
  <sheets>
    <sheet name="Cover" sheetId="38" r:id="rId1"/>
    <sheet name="Information and evaluation" sheetId="21" r:id="rId2"/>
    <sheet name="CIA values" sheetId="26" r:id="rId3"/>
    <sheet name="Threats" sheetId="3" r:id="rId4"/>
    <sheet name="Threat values" sheetId="27" r:id="rId5"/>
    <sheet name="Controls and SOA" sheetId="23" r:id="rId6"/>
    <sheet name="Control values" sheetId="28" r:id="rId7"/>
    <sheet name="Risk calculation" sheetId="20" r:id="rId8"/>
    <sheet name="Risk criteria" sheetId="25" r:id="rId9"/>
    <sheet name="Risk treatment - proposal" sheetId="37" r:id="rId10"/>
    <sheet name="Privacy risk" sheetId="43" r:id="rId11"/>
    <sheet name="ENISA Risk" sheetId="45" r:id="rId12"/>
    <sheet name="PIA risk" sheetId="48" r:id="rId13"/>
    <sheet name="ENISA controls" sheetId="49" r:id="rId14"/>
  </sheets>
  <externalReferences>
    <externalReference r:id="rId15"/>
  </externalReferences>
  <definedNames>
    <definedName name="_xlnm._FilterDatabase" localSheetId="5" hidden="1">'Controls and SOA'!$C$9:$E$137</definedName>
    <definedName name="_xlnm._FilterDatabase" localSheetId="12" hidden="1">'PIA risk'!$B$11:$F$54</definedName>
    <definedName name="_xlnm._FilterDatabase" localSheetId="9" hidden="1">'Risk treatment - proposal'!$B$8:$E$135</definedName>
    <definedName name="_xlnm.Print_Area" localSheetId="9">'Risk treatment - proposal'!$B$7:$E$135</definedName>
    <definedName name="_xlnm.Print_Titles" localSheetId="5">'Controls and SOA'!$9:$9</definedName>
    <definedName name="_xlnm.Print_Titles" localSheetId="11">'ENISA Risk'!$10:$10</definedName>
    <definedName name="_xlnm.Print_Titles" localSheetId="1">'Information and evaluation'!$6:$6</definedName>
    <definedName name="_xlnm.Print_Titles" localSheetId="12">'PIA risk'!$11:$11</definedName>
    <definedName name="_xlnm.Print_Titles" localSheetId="10">'Privacy risk'!$6:$6</definedName>
    <definedName name="_xlnm.Print_Titles" localSheetId="7">'Risk calculation'!$12:$16</definedName>
    <definedName name="_xlnm.Print_Titles" localSheetId="9">'Risk treatment - proposal'!$8:$8</definedName>
    <definedName name="_xlnm.Print_Titles" localSheetId="3">Threats!$6:$6</definedName>
  </definedNames>
  <calcPr calcId="152511"/>
</workbook>
</file>

<file path=xl/calcChain.xml><?xml version="1.0" encoding="utf-8"?>
<calcChain xmlns="http://schemas.openxmlformats.org/spreadsheetml/2006/main">
  <c r="F10" i="37" l="1"/>
  <c r="F11" i="37"/>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89" i="37"/>
  <c r="F90" i="37"/>
  <c r="F91" i="37"/>
  <c r="F92" i="37"/>
  <c r="F93" i="37"/>
  <c r="F94" i="37"/>
  <c r="F95" i="37"/>
  <c r="F96" i="37"/>
  <c r="F97" i="37"/>
  <c r="F98" i="37"/>
  <c r="F99" i="37"/>
  <c r="F100" i="37"/>
  <c r="F101" i="37"/>
  <c r="F102" i="37"/>
  <c r="F103" i="37"/>
  <c r="F104" i="37"/>
  <c r="F105" i="37"/>
  <c r="F106" i="37"/>
  <c r="F107" i="37"/>
  <c r="F108" i="37"/>
  <c r="F109" i="37"/>
  <c r="F110" i="37"/>
  <c r="F111" i="37"/>
  <c r="F112" i="37"/>
  <c r="F113" i="37"/>
  <c r="F114" i="37"/>
  <c r="F115" i="37"/>
  <c r="F116" i="37"/>
  <c r="F117" i="37"/>
  <c r="F118" i="37"/>
  <c r="F119" i="37"/>
  <c r="F120" i="37"/>
  <c r="F121" i="37"/>
  <c r="F122" i="37"/>
  <c r="F123" i="37"/>
  <c r="F124" i="37"/>
  <c r="F125" i="37"/>
  <c r="F126" i="37"/>
  <c r="F127" i="37"/>
  <c r="F128" i="37"/>
  <c r="F129" i="37"/>
  <c r="F130" i="37"/>
  <c r="F131" i="37"/>
  <c r="F132" i="37"/>
  <c r="F133" i="37"/>
  <c r="F134" i="37"/>
  <c r="F135" i="37"/>
  <c r="F136" i="37"/>
  <c r="F138" i="37"/>
  <c r="F139" i="37"/>
  <c r="F140" i="37"/>
  <c r="F141" i="37"/>
  <c r="F142" i="37"/>
  <c r="F143" i="37"/>
  <c r="F144" i="37"/>
  <c r="F145" i="37"/>
  <c r="F146" i="37"/>
  <c r="F147" i="37"/>
  <c r="F148" i="37"/>
  <c r="F149" i="37"/>
  <c r="F150" i="37"/>
  <c r="F151" i="37"/>
  <c r="F152" i="37"/>
  <c r="F153" i="37"/>
  <c r="F154" i="37"/>
  <c r="F155" i="37"/>
  <c r="F156" i="37"/>
  <c r="F157" i="37"/>
  <c r="F158" i="37"/>
  <c r="C10" i="37"/>
  <c r="C11" i="37"/>
  <c r="C12" i="37"/>
  <c r="C13" i="37"/>
  <c r="C14" i="37"/>
  <c r="C15" i="37"/>
  <c r="C16" i="37"/>
  <c r="H16" i="37" s="1"/>
  <c r="I16" i="37" s="1"/>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H57" i="37" s="1"/>
  <c r="I57" i="37" s="1"/>
  <c r="C58" i="37"/>
  <c r="C59" i="37"/>
  <c r="C60" i="37"/>
  <c r="C61" i="37"/>
  <c r="C62" i="37"/>
  <c r="C63" i="37"/>
  <c r="C64" i="37"/>
  <c r="C65" i="37"/>
  <c r="C66" i="37"/>
  <c r="C67" i="37"/>
  <c r="C68" i="37"/>
  <c r="C69" i="37"/>
  <c r="C70" i="37"/>
  <c r="C71" i="37"/>
  <c r="C72" i="37"/>
  <c r="H72" i="37" s="1"/>
  <c r="I72" i="37" s="1"/>
  <c r="C73" i="37"/>
  <c r="H73" i="37" s="1"/>
  <c r="I73" i="37" s="1"/>
  <c r="C74" i="37"/>
  <c r="C75" i="37"/>
  <c r="C76" i="37"/>
  <c r="C77" i="37"/>
  <c r="C78" i="37"/>
  <c r="C79" i="37"/>
  <c r="C80" i="37"/>
  <c r="C81" i="37"/>
  <c r="H81" i="37" s="1"/>
  <c r="I81" i="37" s="1"/>
  <c r="C82" i="37"/>
  <c r="C83" i="37"/>
  <c r="C84" i="37"/>
  <c r="C85" i="37"/>
  <c r="C86" i="37"/>
  <c r="C87" i="37"/>
  <c r="C88" i="37"/>
  <c r="C89" i="37"/>
  <c r="C90" i="37"/>
  <c r="C91" i="37"/>
  <c r="C92" i="37"/>
  <c r="C93" i="37"/>
  <c r="C94" i="37"/>
  <c r="C95" i="37"/>
  <c r="C96" i="37"/>
  <c r="C97" i="37"/>
  <c r="C98" i="37"/>
  <c r="C99" i="37"/>
  <c r="C100" i="37"/>
  <c r="C101" i="37"/>
  <c r="C102" i="37"/>
  <c r="C103" i="37"/>
  <c r="C104" i="37"/>
  <c r="C105" i="37"/>
  <c r="C106" i="37"/>
  <c r="C107" i="37"/>
  <c r="C108" i="37"/>
  <c r="C109" i="37"/>
  <c r="C110" i="37"/>
  <c r="C111" i="37"/>
  <c r="C112" i="37"/>
  <c r="H112" i="37" s="1"/>
  <c r="I112" i="37" s="1"/>
  <c r="C113" i="37"/>
  <c r="C114" i="37"/>
  <c r="C115" i="37"/>
  <c r="C116" i="37"/>
  <c r="C117" i="37"/>
  <c r="C118" i="37"/>
  <c r="C119" i="37"/>
  <c r="C120" i="37"/>
  <c r="C121" i="37"/>
  <c r="C122" i="37"/>
  <c r="C123" i="37"/>
  <c r="C124" i="37"/>
  <c r="C125" i="37"/>
  <c r="C126" i="37"/>
  <c r="C127" i="37"/>
  <c r="C128" i="37"/>
  <c r="C129" i="37"/>
  <c r="C130" i="37"/>
  <c r="C131" i="37"/>
  <c r="C132" i="37"/>
  <c r="C133" i="37"/>
  <c r="H133" i="37" s="1"/>
  <c r="I133" i="37" s="1"/>
  <c r="C134" i="37"/>
  <c r="C135" i="37"/>
  <c r="C136" i="37"/>
  <c r="H127" i="37"/>
  <c r="I127" i="37" s="1"/>
  <c r="H122" i="37"/>
  <c r="I122" i="37" s="1"/>
  <c r="H95" i="37"/>
  <c r="I95" i="37" s="1"/>
  <c r="H90" i="37"/>
  <c r="I90" i="37" s="1"/>
  <c r="H82" i="37"/>
  <c r="I82" i="37" s="1"/>
  <c r="H74" i="37"/>
  <c r="I74" i="37" s="1"/>
  <c r="H58" i="37"/>
  <c r="I58" i="37" s="1"/>
  <c r="D141" i="20"/>
  <c r="E141" i="20" s="1"/>
  <c r="D135" i="20"/>
  <c r="E135" i="20" s="1"/>
  <c r="AG135" i="20" s="1"/>
  <c r="D130" i="20"/>
  <c r="E130" i="20" s="1"/>
  <c r="D120" i="20"/>
  <c r="E120" i="20" s="1"/>
  <c r="D103" i="20"/>
  <c r="E103" i="20" s="1"/>
  <c r="D98" i="20"/>
  <c r="E98" i="20" s="1"/>
  <c r="D90" i="20"/>
  <c r="E90" i="20" s="1"/>
  <c r="D89" i="20"/>
  <c r="E89" i="20" s="1"/>
  <c r="D82" i="20"/>
  <c r="E82" i="20" s="1"/>
  <c r="AM82" i="20" s="1"/>
  <c r="D81" i="20"/>
  <c r="E81" i="20" s="1"/>
  <c r="D80" i="20"/>
  <c r="E80" i="20" s="1"/>
  <c r="AM80" i="20" s="1"/>
  <c r="D66" i="20"/>
  <c r="E66" i="20" s="1"/>
  <c r="Y66" i="20" s="1"/>
  <c r="D65" i="20"/>
  <c r="E65" i="20" s="1"/>
  <c r="D24" i="20"/>
  <c r="E24" i="20" s="1"/>
  <c r="AR141" i="20" l="1"/>
  <c r="AL141" i="20"/>
  <c r="V141" i="20"/>
  <c r="J141" i="20"/>
  <c r="AW141" i="20"/>
  <c r="AO141" i="20"/>
  <c r="AE141" i="20"/>
  <c r="P141" i="20"/>
  <c r="G141" i="20"/>
  <c r="AV141" i="20"/>
  <c r="AN141" i="20"/>
  <c r="AD141" i="20"/>
  <c r="N141" i="20"/>
  <c r="AT141" i="20"/>
  <c r="AM141" i="20"/>
  <c r="X141" i="20"/>
  <c r="M141" i="20"/>
  <c r="G135" i="20"/>
  <c r="K135" i="20"/>
  <c r="O135" i="20"/>
  <c r="S135" i="20"/>
  <c r="Z135" i="20"/>
  <c r="AO135" i="20"/>
  <c r="J135" i="20"/>
  <c r="R135" i="20"/>
  <c r="W135" i="20"/>
  <c r="H135" i="20"/>
  <c r="L135" i="20"/>
  <c r="P135" i="20"/>
  <c r="T135" i="20"/>
  <c r="AF135" i="20"/>
  <c r="AU135" i="20"/>
  <c r="N135" i="20"/>
  <c r="AK135" i="20"/>
  <c r="I135" i="20"/>
  <c r="M135" i="20"/>
  <c r="Q135" i="20"/>
  <c r="V135" i="20"/>
  <c r="AT130" i="20"/>
  <c r="AP130" i="20"/>
  <c r="AL130" i="20"/>
  <c r="AH130" i="20"/>
  <c r="AD130" i="20"/>
  <c r="W130" i="20"/>
  <c r="R130" i="20"/>
  <c r="N130" i="20"/>
  <c r="H130" i="20"/>
  <c r="AM130" i="20"/>
  <c r="X130" i="20"/>
  <c r="I130" i="20"/>
  <c r="AW130" i="20"/>
  <c r="AS130" i="20"/>
  <c r="AO130" i="20"/>
  <c r="AK130" i="20"/>
  <c r="AG130" i="20"/>
  <c r="Z130" i="20"/>
  <c r="U130" i="20"/>
  <c r="Q130" i="20"/>
  <c r="K130" i="20"/>
  <c r="G130" i="20"/>
  <c r="S130" i="20"/>
  <c r="AV130" i="20"/>
  <c r="AR130" i="20"/>
  <c r="AN130" i="20"/>
  <c r="AJ130" i="20"/>
  <c r="AF130" i="20"/>
  <c r="Y130" i="20"/>
  <c r="T130" i="20"/>
  <c r="P130" i="20"/>
  <c r="J130" i="20"/>
  <c r="AU130" i="20"/>
  <c r="AQ130" i="20"/>
  <c r="AI130" i="20"/>
  <c r="AE130" i="20"/>
  <c r="O130" i="20"/>
  <c r="AS120" i="20"/>
  <c r="AO120" i="20"/>
  <c r="AK120" i="20"/>
  <c r="AF120" i="20"/>
  <c r="AB120" i="20"/>
  <c r="X120" i="20"/>
  <c r="S120" i="20"/>
  <c r="L120" i="20"/>
  <c r="AT120" i="20"/>
  <c r="AH120" i="20"/>
  <c r="Y120" i="20"/>
  <c r="M120" i="20"/>
  <c r="AW120" i="20"/>
  <c r="AR120" i="20"/>
  <c r="AN120" i="20"/>
  <c r="AJ120" i="20"/>
  <c r="AE120" i="20"/>
  <c r="AA120" i="20"/>
  <c r="W120" i="20"/>
  <c r="P120" i="20"/>
  <c r="K120" i="20"/>
  <c r="G120" i="20"/>
  <c r="AV120" i="20"/>
  <c r="AQ120" i="20"/>
  <c r="AM120" i="20"/>
  <c r="AI120" i="20"/>
  <c r="AD120" i="20"/>
  <c r="Z120" i="20"/>
  <c r="U120" i="20"/>
  <c r="O120" i="20"/>
  <c r="I120" i="20"/>
  <c r="AP120" i="20"/>
  <c r="AL120" i="20"/>
  <c r="AC120" i="20"/>
  <c r="T120" i="20"/>
  <c r="AO103" i="20"/>
  <c r="X103" i="20"/>
  <c r="AW103" i="20"/>
  <c r="AM103" i="20"/>
  <c r="R103" i="20"/>
  <c r="AQ103" i="20"/>
  <c r="AD103" i="20"/>
  <c r="AP103" i="20"/>
  <c r="AB103" i="20"/>
  <c r="AP98" i="20"/>
  <c r="AD98" i="20"/>
  <c r="AV98" i="20"/>
  <c r="AM98" i="20"/>
  <c r="T98" i="20"/>
  <c r="AQ98" i="20"/>
  <c r="AK98" i="20"/>
  <c r="Q98" i="20"/>
  <c r="AW98" i="20"/>
  <c r="AO98" i="20"/>
  <c r="X98" i="20"/>
  <c r="AV89" i="20"/>
  <c r="AQ89" i="20"/>
  <c r="AM89" i="20"/>
  <c r="AI89" i="20"/>
  <c r="AC89" i="20"/>
  <c r="AN89" i="20"/>
  <c r="AJ89" i="20"/>
  <c r="AT89" i="20"/>
  <c r="AP89" i="20"/>
  <c r="AL89" i="20"/>
  <c r="AH89" i="20"/>
  <c r="T89" i="20"/>
  <c r="AR89" i="20"/>
  <c r="Q89" i="20"/>
  <c r="AS89" i="20"/>
  <c r="AO89" i="20"/>
  <c r="AK89" i="20"/>
  <c r="AE89" i="20"/>
  <c r="R89" i="20"/>
  <c r="AD89" i="20"/>
  <c r="AR90" i="20"/>
  <c r="AN90" i="20"/>
  <c r="AJ90" i="20"/>
  <c r="AD90" i="20"/>
  <c r="Q90" i="20"/>
  <c r="AV90" i="20"/>
  <c r="AQ90" i="20"/>
  <c r="AM90" i="20"/>
  <c r="AI90" i="20"/>
  <c r="AC90" i="20"/>
  <c r="AT90" i="20"/>
  <c r="AP90" i="20"/>
  <c r="AL90" i="20"/>
  <c r="AH90" i="20"/>
  <c r="T90" i="20"/>
  <c r="AS90" i="20"/>
  <c r="AO90" i="20"/>
  <c r="AK90" i="20"/>
  <c r="AE90" i="20"/>
  <c r="R90" i="20"/>
  <c r="AD81" i="20"/>
  <c r="AA81" i="20"/>
  <c r="AM81" i="20"/>
  <c r="Y65" i="20"/>
  <c r="S65" i="20"/>
  <c r="Z65" i="20"/>
  <c r="G65" i="20"/>
  <c r="AA80" i="20"/>
  <c r="AA82" i="20"/>
  <c r="AD80" i="20"/>
  <c r="AD82" i="20"/>
  <c r="M66" i="20"/>
  <c r="Z66" i="20"/>
  <c r="J65" i="20"/>
  <c r="AS65" i="20"/>
  <c r="Q66" i="20"/>
  <c r="AS66" i="20"/>
  <c r="V65" i="20"/>
  <c r="J66" i="20"/>
  <c r="K65" i="20"/>
  <c r="W65" i="20"/>
  <c r="K66" i="20"/>
  <c r="V66" i="20"/>
  <c r="AT66" i="20"/>
  <c r="M65" i="20"/>
  <c r="L66" i="20"/>
  <c r="AR24" i="20"/>
  <c r="AN24" i="20"/>
  <c r="AJ24" i="20"/>
  <c r="AD24" i="20"/>
  <c r="Q24" i="20"/>
  <c r="AH24" i="20"/>
  <c r="AS24" i="20"/>
  <c r="AO24" i="20"/>
  <c r="AK24" i="20"/>
  <c r="AE24" i="20"/>
  <c r="R24" i="20"/>
  <c r="AV24" i="20"/>
  <c r="AQ24" i="20"/>
  <c r="AM24" i="20"/>
  <c r="AI24" i="20"/>
  <c r="AC24" i="20"/>
  <c r="AT24" i="20"/>
  <c r="AP24" i="20"/>
  <c r="AL24" i="20"/>
  <c r="T24" i="20"/>
  <c r="BA141" i="20" l="1"/>
  <c r="BA80" i="20"/>
  <c r="BA135" i="20"/>
  <c r="BA130" i="20"/>
  <c r="BA120" i="20"/>
  <c r="BA98" i="20"/>
  <c r="BA103" i="20"/>
  <c r="BA89" i="20"/>
  <c r="BA90" i="20"/>
  <c r="BA65" i="20"/>
  <c r="BA81" i="20"/>
  <c r="BA82" i="20"/>
  <c r="BA66" i="20"/>
  <c r="BA24" i="20"/>
  <c r="G14" i="20" l="1"/>
  <c r="H14" i="20"/>
  <c r="I14" i="20"/>
  <c r="J14" i="20"/>
  <c r="K14" i="20"/>
  <c r="D147" i="20" l="1"/>
  <c r="D148" i="20"/>
  <c r="D149" i="20"/>
  <c r="D150" i="20"/>
  <c r="D151" i="20"/>
  <c r="D152" i="20"/>
  <c r="D153" i="20"/>
  <c r="D154" i="20"/>
  <c r="D155" i="20"/>
  <c r="D156" i="20"/>
  <c r="D157" i="20"/>
  <c r="D158" i="20"/>
  <c r="D159" i="20"/>
  <c r="D160" i="20"/>
  <c r="D161" i="20"/>
  <c r="D162" i="20"/>
  <c r="D163" i="20"/>
  <c r="D164" i="20"/>
  <c r="D165" i="20"/>
  <c r="D166" i="20"/>
  <c r="D146" i="20"/>
  <c r="E164" i="20"/>
  <c r="E155" i="20"/>
  <c r="E159" i="20" l="1"/>
  <c r="AS159" i="20" s="1"/>
  <c r="E165" i="20"/>
  <c r="AN165" i="20" s="1"/>
  <c r="E160" i="20"/>
  <c r="AA160" i="20" s="1"/>
  <c r="E158" i="20"/>
  <c r="AD158" i="20" s="1"/>
  <c r="AN164" i="20"/>
  <c r="AW164" i="20"/>
  <c r="AB164" i="20"/>
  <c r="AS164" i="20"/>
  <c r="AR164" i="20"/>
  <c r="AB165" i="20"/>
  <c r="AD159" i="20" l="1"/>
  <c r="AA159" i="20"/>
  <c r="AR159" i="20"/>
  <c r="AS165" i="20"/>
  <c r="AS160" i="20"/>
  <c r="AD160" i="20"/>
  <c r="AW165" i="20"/>
  <c r="AR165" i="20"/>
  <c r="AR160" i="20"/>
  <c r="AR158" i="20"/>
  <c r="AS158" i="20"/>
  <c r="AA158" i="20"/>
  <c r="BA164" i="20"/>
  <c r="C156" i="37" l="1"/>
  <c r="H156" i="37" s="1"/>
  <c r="I156" i="37" s="1"/>
  <c r="BA159" i="20"/>
  <c r="BA158" i="20"/>
  <c r="BA165" i="20"/>
  <c r="BA160" i="20"/>
  <c r="D53" i="45"/>
  <c r="D52" i="45"/>
  <c r="D51" i="45"/>
  <c r="D50" i="45"/>
  <c r="D49" i="45"/>
  <c r="D48" i="45"/>
  <c r="D47" i="45"/>
  <c r="D46"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D11" i="45"/>
  <c r="C150" i="37" l="1"/>
  <c r="H150" i="37" s="1"/>
  <c r="I150" i="37" s="1"/>
  <c r="C151" i="37"/>
  <c r="H151" i="37" s="1"/>
  <c r="I151" i="37" s="1"/>
  <c r="C152" i="37"/>
  <c r="H152" i="37" s="1"/>
  <c r="I152" i="37" s="1"/>
  <c r="C157" i="37"/>
  <c r="H157" i="37" s="1"/>
  <c r="I157" i="37" s="1"/>
  <c r="D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7" i="43"/>
  <c r="H23" i="21" l="1"/>
  <c r="F9" i="48" s="1"/>
  <c r="H10" i="20"/>
  <c r="E154" i="20"/>
  <c r="E153" i="20"/>
  <c r="E151" i="20"/>
  <c r="E146" i="20"/>
  <c r="E156" i="20"/>
  <c r="AH156" i="20" s="1"/>
  <c r="E161" i="20"/>
  <c r="E162" i="20"/>
  <c r="AR162" i="20" s="1"/>
  <c r="E166" i="20"/>
  <c r="E157" i="20"/>
  <c r="E152" i="20"/>
  <c r="E149" i="20"/>
  <c r="E148" i="20"/>
  <c r="E150" i="20"/>
  <c r="E163" i="20"/>
  <c r="E147" i="20"/>
  <c r="AR14" i="20"/>
  <c r="U14" i="20"/>
  <c r="G23" i="21"/>
  <c r="E9" i="48" s="1"/>
  <c r="F23" i="21"/>
  <c r="D17" i="20"/>
  <c r="AJ14" i="20"/>
  <c r="AI14" i="20"/>
  <c r="AH14" i="20"/>
  <c r="F10" i="20"/>
  <c r="D144" i="20"/>
  <c r="D143" i="20"/>
  <c r="D26" i="20"/>
  <c r="D84" i="20"/>
  <c r="D83" i="20"/>
  <c r="D79" i="20"/>
  <c r="D78" i="20"/>
  <c r="D77" i="20"/>
  <c r="D76" i="20"/>
  <c r="D75" i="20"/>
  <c r="D74" i="20"/>
  <c r="D18" i="20"/>
  <c r="D21" i="20"/>
  <c r="D19" i="20"/>
  <c r="D20" i="20"/>
  <c r="D22" i="20"/>
  <c r="D23" i="20"/>
  <c r="D25"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7" i="20"/>
  <c r="D68" i="20"/>
  <c r="D69" i="20"/>
  <c r="D70" i="20"/>
  <c r="D71" i="20"/>
  <c r="D72" i="20"/>
  <c r="D73" i="20"/>
  <c r="D85" i="20"/>
  <c r="D86" i="20"/>
  <c r="D87" i="20"/>
  <c r="D88" i="20"/>
  <c r="D91" i="20"/>
  <c r="D92" i="20"/>
  <c r="D93" i="20"/>
  <c r="D94" i="20"/>
  <c r="D95" i="20"/>
  <c r="D96" i="20"/>
  <c r="D97" i="20"/>
  <c r="D99" i="20"/>
  <c r="D100" i="20"/>
  <c r="D101" i="20"/>
  <c r="D102" i="20"/>
  <c r="D104" i="20"/>
  <c r="D105" i="20"/>
  <c r="D106" i="20"/>
  <c r="D107" i="20"/>
  <c r="D108" i="20"/>
  <c r="D109" i="20"/>
  <c r="D110" i="20"/>
  <c r="D111" i="20"/>
  <c r="D112" i="20"/>
  <c r="D113" i="20"/>
  <c r="D114" i="20"/>
  <c r="D115" i="20"/>
  <c r="D116" i="20"/>
  <c r="D117" i="20"/>
  <c r="D118" i="20"/>
  <c r="D119" i="20"/>
  <c r="D121" i="20"/>
  <c r="D122" i="20"/>
  <c r="D123" i="20"/>
  <c r="D124" i="20"/>
  <c r="D125" i="20"/>
  <c r="D126" i="20"/>
  <c r="D127" i="20"/>
  <c r="D128" i="20"/>
  <c r="D129" i="20"/>
  <c r="D131" i="20"/>
  <c r="D132" i="20"/>
  <c r="D133" i="20"/>
  <c r="D134" i="20"/>
  <c r="D136" i="20"/>
  <c r="D137" i="20"/>
  <c r="D138" i="20"/>
  <c r="D139" i="20"/>
  <c r="D140" i="20"/>
  <c r="D142" i="20"/>
  <c r="AW14" i="20"/>
  <c r="AV14" i="20"/>
  <c r="AU14" i="20"/>
  <c r="AT14" i="20"/>
  <c r="AS14" i="20"/>
  <c r="AQ14" i="20"/>
  <c r="AP14" i="20"/>
  <c r="AO14" i="20"/>
  <c r="AN14" i="20"/>
  <c r="AM14" i="20"/>
  <c r="AL14" i="20"/>
  <c r="AK14" i="20"/>
  <c r="AG14" i="20"/>
  <c r="AF14" i="20"/>
  <c r="AE14" i="20"/>
  <c r="AD14" i="20"/>
  <c r="AC14" i="20"/>
  <c r="AB14" i="20"/>
  <c r="AA14" i="20"/>
  <c r="Z14" i="20"/>
  <c r="Y14" i="20"/>
  <c r="X14" i="20"/>
  <c r="W14" i="20"/>
  <c r="V14" i="20"/>
  <c r="T14" i="20"/>
  <c r="T16" i="20" s="1"/>
  <c r="S14" i="20"/>
  <c r="R14" i="20"/>
  <c r="Q14" i="20"/>
  <c r="P14" i="20"/>
  <c r="P16" i="20" s="1"/>
  <c r="O14" i="20"/>
  <c r="N14" i="20"/>
  <c r="M14" i="20"/>
  <c r="L14" i="20"/>
  <c r="F16" i="48" l="1"/>
  <c r="G16" i="48" s="1"/>
  <c r="F20" i="48"/>
  <c r="G20" i="48" s="1"/>
  <c r="F26" i="48"/>
  <c r="G26" i="48" s="1"/>
  <c r="F18" i="48"/>
  <c r="G18" i="48" s="1"/>
  <c r="F15" i="48"/>
  <c r="G15" i="48" s="1"/>
  <c r="F25" i="48"/>
  <c r="G25" i="48" s="1"/>
  <c r="F13" i="48"/>
  <c r="G13" i="48" s="1"/>
  <c r="F17" i="48"/>
  <c r="G17" i="48" s="1"/>
  <c r="F21" i="48"/>
  <c r="G21" i="48" s="1"/>
  <c r="F27" i="48"/>
  <c r="G27" i="48" s="1"/>
  <c r="F14" i="48"/>
  <c r="G14" i="48" s="1"/>
  <c r="F19" i="48"/>
  <c r="G19" i="48" s="1"/>
  <c r="F24" i="48"/>
  <c r="G24" i="48" s="1"/>
  <c r="G10" i="20"/>
  <c r="F23" i="48"/>
  <c r="G23" i="48" s="1"/>
  <c r="F37" i="48"/>
  <c r="G37" i="48" s="1"/>
  <c r="F52" i="48"/>
  <c r="G52" i="48" s="1"/>
  <c r="F28" i="48"/>
  <c r="G28" i="48" s="1"/>
  <c r="F38" i="48"/>
  <c r="G38" i="48" s="1"/>
  <c r="F34" i="48"/>
  <c r="G34" i="48" s="1"/>
  <c r="F42" i="48"/>
  <c r="G42" i="48" s="1"/>
  <c r="F12" i="48"/>
  <c r="G12" i="48" s="1"/>
  <c r="F36" i="48"/>
  <c r="G36" i="48" s="1"/>
  <c r="D9" i="48"/>
  <c r="C6" i="45"/>
  <c r="N16" i="20"/>
  <c r="G16" i="20"/>
  <c r="H16" i="20"/>
  <c r="H149" i="20" s="1"/>
  <c r="K16" i="20"/>
  <c r="K149" i="20" s="1"/>
  <c r="I16" i="20"/>
  <c r="I149" i="20" s="1"/>
  <c r="J16" i="20"/>
  <c r="J149" i="20" s="1"/>
  <c r="E142" i="20"/>
  <c r="AA142" i="20" s="1"/>
  <c r="E137" i="20"/>
  <c r="AV137" i="20" s="1"/>
  <c r="E123" i="20"/>
  <c r="AW123" i="20" s="1"/>
  <c r="E114" i="20"/>
  <c r="O114" i="20" s="1"/>
  <c r="E106" i="20"/>
  <c r="AW106" i="20" s="1"/>
  <c r="E96" i="20"/>
  <c r="AL96" i="20" s="1"/>
  <c r="E86" i="20"/>
  <c r="E67" i="20"/>
  <c r="X67" i="20" s="1"/>
  <c r="E57" i="20"/>
  <c r="E49" i="20"/>
  <c r="AO49" i="20" s="1"/>
  <c r="E41" i="20"/>
  <c r="E33" i="20"/>
  <c r="T33" i="20" s="1"/>
  <c r="E29" i="20"/>
  <c r="AD29" i="20" s="1"/>
  <c r="E21" i="20"/>
  <c r="AD21" i="20" s="1"/>
  <c r="E83" i="20"/>
  <c r="E140" i="20"/>
  <c r="AO140" i="20" s="1"/>
  <c r="E131" i="20"/>
  <c r="Q131" i="20" s="1"/>
  <c r="E122" i="20"/>
  <c r="Q122" i="20" s="1"/>
  <c r="E109" i="20"/>
  <c r="E100" i="20"/>
  <c r="X100" i="20" s="1"/>
  <c r="E91" i="20"/>
  <c r="R91" i="20" s="1"/>
  <c r="E64" i="20"/>
  <c r="K64" i="20" s="1"/>
  <c r="E56" i="20"/>
  <c r="E48" i="20"/>
  <c r="AL48" i="20" s="1"/>
  <c r="E44" i="20"/>
  <c r="E36" i="20"/>
  <c r="AM36" i="20" s="1"/>
  <c r="E22" i="20"/>
  <c r="AO22" i="20" s="1"/>
  <c r="E77" i="20"/>
  <c r="R77" i="20" s="1"/>
  <c r="E139" i="20"/>
  <c r="E134" i="20"/>
  <c r="AK134" i="20" s="1"/>
  <c r="E129" i="20"/>
  <c r="E125" i="20"/>
  <c r="AF125" i="20" s="1"/>
  <c r="E121" i="20"/>
  <c r="E116" i="20"/>
  <c r="X116" i="20" s="1"/>
  <c r="E112" i="20"/>
  <c r="E108" i="20"/>
  <c r="AH108" i="20" s="1"/>
  <c r="E104" i="20"/>
  <c r="AS104" i="20" s="1"/>
  <c r="E99" i="20"/>
  <c r="R99" i="20" s="1"/>
  <c r="E94" i="20"/>
  <c r="E88" i="20"/>
  <c r="T88" i="20" s="1"/>
  <c r="E73" i="20"/>
  <c r="E69" i="20"/>
  <c r="M69" i="20" s="1"/>
  <c r="E63" i="20"/>
  <c r="M63" i="20" s="1"/>
  <c r="E59" i="20"/>
  <c r="Y59" i="20" s="1"/>
  <c r="E55" i="20"/>
  <c r="E51" i="20"/>
  <c r="AD51" i="20" s="1"/>
  <c r="E47" i="20"/>
  <c r="AV47" i="20" s="1"/>
  <c r="E43" i="20"/>
  <c r="AM43" i="20" s="1"/>
  <c r="E39" i="20"/>
  <c r="E35" i="20"/>
  <c r="W35" i="20" s="1"/>
  <c r="E31" i="20"/>
  <c r="AB31" i="20" s="1"/>
  <c r="E27" i="20"/>
  <c r="AI27" i="20" s="1"/>
  <c r="E20" i="20"/>
  <c r="E74" i="20"/>
  <c r="AT74" i="20" s="1"/>
  <c r="E78" i="20"/>
  <c r="U78" i="20" s="1"/>
  <c r="E26" i="20"/>
  <c r="E17" i="20"/>
  <c r="F9" i="37"/>
  <c r="E132" i="20"/>
  <c r="T132" i="20" s="1"/>
  <c r="E127" i="20"/>
  <c r="G127" i="20" s="1"/>
  <c r="E118" i="20"/>
  <c r="K118" i="20" s="1"/>
  <c r="E110" i="20"/>
  <c r="E101" i="20"/>
  <c r="AD101" i="20" s="1"/>
  <c r="E92" i="20"/>
  <c r="AW92" i="20" s="1"/>
  <c r="E71" i="20"/>
  <c r="Z71" i="20" s="1"/>
  <c r="E61" i="20"/>
  <c r="E53" i="20"/>
  <c r="AT53" i="20" s="1"/>
  <c r="E45" i="20"/>
  <c r="E37" i="20"/>
  <c r="AE37" i="20" s="1"/>
  <c r="E23" i="20"/>
  <c r="AM23" i="20" s="1"/>
  <c r="E76" i="20"/>
  <c r="T76" i="20" s="1"/>
  <c r="E144" i="20"/>
  <c r="AO144" i="20" s="1"/>
  <c r="E136" i="20"/>
  <c r="AM136" i="20" s="1"/>
  <c r="E126" i="20"/>
  <c r="AM126" i="20" s="1"/>
  <c r="E117" i="20"/>
  <c r="G117" i="20" s="1"/>
  <c r="E113" i="20"/>
  <c r="E105" i="20"/>
  <c r="AP105" i="20" s="1"/>
  <c r="E95" i="20"/>
  <c r="Q95" i="20" s="1"/>
  <c r="E85" i="20"/>
  <c r="AM85" i="20" s="1"/>
  <c r="E70" i="20"/>
  <c r="J70" i="20" s="1"/>
  <c r="E60" i="20"/>
  <c r="J60" i="20" s="1"/>
  <c r="E52" i="20"/>
  <c r="AW52" i="20" s="1"/>
  <c r="E40" i="20"/>
  <c r="AA40" i="20" s="1"/>
  <c r="E32" i="20"/>
  <c r="E28" i="20"/>
  <c r="AP28" i="20" s="1"/>
  <c r="E18" i="20"/>
  <c r="N18" i="20" s="1"/>
  <c r="E84" i="20"/>
  <c r="AG84" i="20" s="1"/>
  <c r="E138" i="20"/>
  <c r="E133" i="20"/>
  <c r="K133" i="20" s="1"/>
  <c r="E128" i="20"/>
  <c r="AN128" i="20" s="1"/>
  <c r="E124" i="20"/>
  <c r="AS124" i="20" s="1"/>
  <c r="E119" i="20"/>
  <c r="AI119" i="20" s="1"/>
  <c r="E115" i="20"/>
  <c r="K115" i="20" s="1"/>
  <c r="E111" i="20"/>
  <c r="T111" i="20" s="1"/>
  <c r="E107" i="20"/>
  <c r="AN107" i="20" s="1"/>
  <c r="E102" i="20"/>
  <c r="AA102" i="20" s="1"/>
  <c r="E97" i="20"/>
  <c r="X97" i="20" s="1"/>
  <c r="E93" i="20"/>
  <c r="T93" i="20" s="1"/>
  <c r="E87" i="20"/>
  <c r="AM87" i="20" s="1"/>
  <c r="E72" i="20"/>
  <c r="AU72" i="20" s="1"/>
  <c r="E68" i="20"/>
  <c r="K68" i="20" s="1"/>
  <c r="E62" i="20"/>
  <c r="O62" i="20" s="1"/>
  <c r="E58" i="20"/>
  <c r="AD58" i="20" s="1"/>
  <c r="E54" i="20"/>
  <c r="E50" i="20"/>
  <c r="Y50" i="20" s="1"/>
  <c r="E46" i="20"/>
  <c r="AL46" i="20" s="1"/>
  <c r="E42" i="20"/>
  <c r="J42" i="20" s="1"/>
  <c r="E38" i="20"/>
  <c r="AA38" i="20" s="1"/>
  <c r="E34" i="20"/>
  <c r="R34" i="20" s="1"/>
  <c r="E30" i="20"/>
  <c r="AL30" i="20" s="1"/>
  <c r="E25" i="20"/>
  <c r="W25" i="20" s="1"/>
  <c r="E19" i="20"/>
  <c r="Y19" i="20" s="1"/>
  <c r="E75" i="20"/>
  <c r="J75" i="20" s="1"/>
  <c r="E79" i="20"/>
  <c r="E143" i="20"/>
  <c r="AV143" i="20" s="1"/>
  <c r="AI23" i="20"/>
  <c r="J131" i="20"/>
  <c r="AN111" i="20"/>
  <c r="AN31" i="20"/>
  <c r="Z156" i="20"/>
  <c r="AM55" i="20"/>
  <c r="X16" i="20"/>
  <c r="X149" i="20" s="1"/>
  <c r="AN16" i="20"/>
  <c r="AN148" i="20" s="1"/>
  <c r="O131" i="20"/>
  <c r="L16" i="20"/>
  <c r="L149" i="20" s="1"/>
  <c r="N131" i="20"/>
  <c r="AW16" i="20"/>
  <c r="AW148" i="20" s="1"/>
  <c r="AW129" i="20"/>
  <c r="AA16" i="20"/>
  <c r="AA149" i="20" s="1"/>
  <c r="AP47" i="20"/>
  <c r="W23" i="20"/>
  <c r="O23" i="20"/>
  <c r="O16" i="20"/>
  <c r="O149" i="20" s="1"/>
  <c r="S16" i="20"/>
  <c r="S149" i="20" s="1"/>
  <c r="AB16" i="20"/>
  <c r="AB149" i="20" s="1"/>
  <c r="M16" i="20"/>
  <c r="M149" i="20" s="1"/>
  <c r="V16" i="20"/>
  <c r="V149" i="20" s="1"/>
  <c r="Z16" i="20"/>
  <c r="Z149" i="20" s="1"/>
  <c r="AN52" i="20"/>
  <c r="X52" i="20"/>
  <c r="J20" i="20"/>
  <c r="Y102" i="20"/>
  <c r="AN109" i="20"/>
  <c r="AM112" i="20"/>
  <c r="AS92" i="20"/>
  <c r="AE86" i="20"/>
  <c r="AC86" i="20"/>
  <c r="AL47" i="20"/>
  <c r="G119" i="20"/>
  <c r="AK121" i="20"/>
  <c r="AE106" i="20"/>
  <c r="AV44" i="20"/>
  <c r="AM41" i="20"/>
  <c r="Z22" i="20"/>
  <c r="AQ127" i="20"/>
  <c r="AC16" i="20"/>
  <c r="AC148" i="20" s="1"/>
  <c r="AP16" i="20"/>
  <c r="AP149" i="20" s="1"/>
  <c r="Q16" i="20"/>
  <c r="Q149" i="20" s="1"/>
  <c r="AK131" i="20"/>
  <c r="AR23" i="20"/>
  <c r="AC23" i="20"/>
  <c r="AR16" i="20"/>
  <c r="AR148" i="20" s="1"/>
  <c r="T129" i="20"/>
  <c r="P129" i="20"/>
  <c r="N123" i="20"/>
  <c r="AD123" i="20"/>
  <c r="AL39" i="20"/>
  <c r="G70" i="20"/>
  <c r="AS156" i="20"/>
  <c r="AP156" i="20"/>
  <c r="Y156" i="20"/>
  <c r="AD63" i="20"/>
  <c r="W128" i="20"/>
  <c r="I63" i="20"/>
  <c r="AK70" i="20"/>
  <c r="P142" i="20"/>
  <c r="AH144" i="20"/>
  <c r="AR156" i="20"/>
  <c r="AR139" i="20"/>
  <c r="AF126" i="20"/>
  <c r="AJ111" i="20"/>
  <c r="AK91" i="20"/>
  <c r="AR39" i="20"/>
  <c r="AE39" i="20"/>
  <c r="AJ129" i="20"/>
  <c r="J142" i="20"/>
  <c r="K142" i="20"/>
  <c r="S128" i="20"/>
  <c r="AE29" i="20"/>
  <c r="AB29" i="20"/>
  <c r="AD83" i="20"/>
  <c r="AV45" i="20"/>
  <c r="AN91" i="20"/>
  <c r="AS91" i="20"/>
  <c r="R123" i="20"/>
  <c r="R129" i="20"/>
  <c r="AO52" i="20"/>
  <c r="AS113" i="20"/>
  <c r="AD113" i="20"/>
  <c r="AB119" i="20"/>
  <c r="AW119" i="20"/>
  <c r="X93" i="20"/>
  <c r="AB142" i="20"/>
  <c r="AE142" i="20"/>
  <c r="AE128" i="20"/>
  <c r="AE123" i="20"/>
  <c r="AI123" i="20"/>
  <c r="X104" i="20"/>
  <c r="AS157" i="20"/>
  <c r="AN157" i="20"/>
  <c r="AD93" i="20"/>
  <c r="AT109" i="20"/>
  <c r="H62" i="20"/>
  <c r="AI31" i="20"/>
  <c r="Y119" i="20"/>
  <c r="AT127" i="20"/>
  <c r="X70" i="20"/>
  <c r="AI30" i="20"/>
  <c r="AV156" i="20"/>
  <c r="AO156" i="20"/>
  <c r="AI156" i="20"/>
  <c r="AW156" i="20"/>
  <c r="X156" i="20"/>
  <c r="AT156" i="20"/>
  <c r="AN156" i="20"/>
  <c r="AA156" i="20"/>
  <c r="AQ156" i="20"/>
  <c r="AK156" i="20"/>
  <c r="AL156" i="20"/>
  <c r="AJ156" i="20"/>
  <c r="AB156" i="20"/>
  <c r="T95" i="20"/>
  <c r="AR95" i="20"/>
  <c r="AR22" i="20"/>
  <c r="AH127" i="20"/>
  <c r="AR126" i="20"/>
  <c r="AL113" i="20"/>
  <c r="AV113" i="20"/>
  <c r="T44" i="20"/>
  <c r="AS163" i="20"/>
  <c r="AW163" i="20"/>
  <c r="AR163" i="20"/>
  <c r="AT150" i="20"/>
  <c r="AH150" i="20"/>
  <c r="AS150" i="20"/>
  <c r="AW150" i="20"/>
  <c r="AV150" i="20"/>
  <c r="AR150" i="20"/>
  <c r="AB150" i="20"/>
  <c r="AP150" i="20"/>
  <c r="AO150" i="20"/>
  <c r="AN150" i="20"/>
  <c r="AQ150" i="20"/>
  <c r="AK150" i="20"/>
  <c r="AJ150" i="20"/>
  <c r="AI150" i="20"/>
  <c r="AL150" i="20"/>
  <c r="AC150" i="20"/>
  <c r="Y150" i="20"/>
  <c r="AS162" i="20"/>
  <c r="AB162" i="20"/>
  <c r="AN162" i="20"/>
  <c r="AW162" i="20"/>
  <c r="AA161" i="20"/>
  <c r="AD161" i="20"/>
  <c r="AR161" i="20"/>
  <c r="AS161" i="20"/>
  <c r="G149" i="20"/>
  <c r="N149" i="20"/>
  <c r="P149" i="20"/>
  <c r="T149" i="20"/>
  <c r="AW166" i="20"/>
  <c r="AB166" i="20"/>
  <c r="AS166" i="20"/>
  <c r="AN166" i="20"/>
  <c r="AR166" i="20"/>
  <c r="AR152" i="20"/>
  <c r="AS152" i="20"/>
  <c r="AJ157" i="20"/>
  <c r="AL157" i="20"/>
  <c r="AH157" i="20"/>
  <c r="AK157" i="20"/>
  <c r="AI157" i="20"/>
  <c r="AR157" i="20"/>
  <c r="U16" i="20"/>
  <c r="U149" i="20" s="1"/>
  <c r="AK16" i="20"/>
  <c r="AK149" i="20" s="1"/>
  <c r="AF16" i="20"/>
  <c r="AF149" i="20" s="1"/>
  <c r="AJ16" i="20"/>
  <c r="AJ149" i="20" s="1"/>
  <c r="W16" i="20"/>
  <c r="W149" i="20" s="1"/>
  <c r="R16" i="20"/>
  <c r="R149" i="20" s="1"/>
  <c r="AE16" i="20"/>
  <c r="AE149" i="20" s="1"/>
  <c r="AL16" i="20"/>
  <c r="AL149" i="20" s="1"/>
  <c r="AU16" i="20"/>
  <c r="AU149" i="20" s="1"/>
  <c r="AI16" i="20"/>
  <c r="AI148" i="20" s="1"/>
  <c r="AH16" i="20"/>
  <c r="AH149" i="20" s="1"/>
  <c r="AD16" i="20"/>
  <c r="AD149" i="20" s="1"/>
  <c r="AG16" i="20"/>
  <c r="AG149" i="20" s="1"/>
  <c r="AS16" i="20"/>
  <c r="AS148" i="20" s="1"/>
  <c r="Y16" i="20"/>
  <c r="Y149" i="20" s="1"/>
  <c r="AM16" i="20"/>
  <c r="AM149" i="20" s="1"/>
  <c r="AO16" i="20"/>
  <c r="AO149" i="20" s="1"/>
  <c r="AQ16" i="20"/>
  <c r="AQ149" i="20" s="1"/>
  <c r="AT16" i="20"/>
  <c r="AT149" i="20" s="1"/>
  <c r="AV16" i="20"/>
  <c r="AV149" i="20" s="1"/>
  <c r="AV17" i="20" l="1"/>
  <c r="E15" i="45"/>
  <c r="E19" i="45"/>
  <c r="E23" i="45"/>
  <c r="E27" i="45"/>
  <c r="E31" i="45"/>
  <c r="E35" i="45"/>
  <c r="E39" i="45"/>
  <c r="E43" i="45"/>
  <c r="E47" i="45"/>
  <c r="E51" i="45"/>
  <c r="E12" i="45"/>
  <c r="E16" i="45"/>
  <c r="E20" i="45"/>
  <c r="E24" i="45"/>
  <c r="E28" i="45"/>
  <c r="E32" i="45"/>
  <c r="E36" i="45"/>
  <c r="E40" i="45"/>
  <c r="E44" i="45"/>
  <c r="E48" i="45"/>
  <c r="E52" i="45"/>
  <c r="E13" i="45"/>
  <c r="E17" i="45"/>
  <c r="E21" i="45"/>
  <c r="E29" i="45"/>
  <c r="E33" i="45"/>
  <c r="E37" i="45"/>
  <c r="E45" i="45"/>
  <c r="E53" i="45"/>
  <c r="E14" i="45"/>
  <c r="E18" i="45"/>
  <c r="E22" i="45"/>
  <c r="E26" i="45"/>
  <c r="E34" i="45"/>
  <c r="E38" i="45"/>
  <c r="E42" i="45"/>
  <c r="E46" i="45"/>
  <c r="E50" i="45"/>
  <c r="E25" i="45"/>
  <c r="E41" i="45"/>
  <c r="E49" i="45"/>
  <c r="E30" i="45"/>
  <c r="E11" i="45"/>
  <c r="AJ19" i="20"/>
  <c r="AO19" i="20"/>
  <c r="Y17" i="20"/>
  <c r="F29" i="48"/>
  <c r="G29" i="48" s="1"/>
  <c r="F33" i="48"/>
  <c r="G33" i="48" s="1"/>
  <c r="F41" i="48"/>
  <c r="G41" i="48" s="1"/>
  <c r="F45" i="48"/>
  <c r="G45" i="48" s="1"/>
  <c r="F49" i="48"/>
  <c r="G49" i="48" s="1"/>
  <c r="F53" i="48"/>
  <c r="G53" i="48" s="1"/>
  <c r="F31" i="48"/>
  <c r="G31" i="48" s="1"/>
  <c r="F43" i="48"/>
  <c r="G43" i="48" s="1"/>
  <c r="F40" i="48"/>
  <c r="G40" i="48" s="1"/>
  <c r="F48" i="48"/>
  <c r="G48" i="48" s="1"/>
  <c r="F22" i="48"/>
  <c r="G22" i="48" s="1"/>
  <c r="F30" i="48"/>
  <c r="G30" i="48" s="1"/>
  <c r="F46" i="48"/>
  <c r="G46" i="48" s="1"/>
  <c r="F50" i="48"/>
  <c r="G50" i="48" s="1"/>
  <c r="F54" i="48"/>
  <c r="G54" i="48" s="1"/>
  <c r="F35" i="48"/>
  <c r="G35" i="48" s="1"/>
  <c r="F39" i="48"/>
  <c r="G39" i="48" s="1"/>
  <c r="F47" i="48"/>
  <c r="G47" i="48" s="1"/>
  <c r="F51" i="48"/>
  <c r="G51" i="48" s="1"/>
  <c r="F32" i="48"/>
  <c r="G32" i="48" s="1"/>
  <c r="F44" i="48"/>
  <c r="G44" i="48" s="1"/>
  <c r="J18" i="20"/>
  <c r="P18" i="20"/>
  <c r="S18" i="20"/>
  <c r="X18" i="20"/>
  <c r="AG17" i="20"/>
  <c r="V17" i="20"/>
  <c r="AE17" i="20"/>
  <c r="AA17" i="20"/>
  <c r="AS17" i="20"/>
  <c r="AA119" i="20"/>
  <c r="AD72" i="20"/>
  <c r="AP19" i="20"/>
  <c r="AH30" i="20"/>
  <c r="U126" i="20"/>
  <c r="AI22" i="20"/>
  <c r="T127" i="20"/>
  <c r="R93" i="20"/>
  <c r="AR104" i="20"/>
  <c r="H128" i="20"/>
  <c r="AM52" i="20"/>
  <c r="AT128" i="20"/>
  <c r="I128" i="20"/>
  <c r="AW102" i="20"/>
  <c r="R23" i="20"/>
  <c r="AM30" i="20"/>
  <c r="AS19" i="20"/>
  <c r="K19" i="20"/>
  <c r="AI19" i="20"/>
  <c r="S19" i="20"/>
  <c r="AG19" i="20"/>
  <c r="AC19" i="20"/>
  <c r="AH19" i="20"/>
  <c r="W19" i="20"/>
  <c r="AW19" i="20"/>
  <c r="AQ19" i="20"/>
  <c r="X19" i="20"/>
  <c r="R19" i="20"/>
  <c r="AA19" i="20"/>
  <c r="J19" i="20"/>
  <c r="AR19" i="20"/>
  <c r="P19" i="20"/>
  <c r="AD19" i="20"/>
  <c r="T19" i="20"/>
  <c r="AS30" i="20"/>
  <c r="W30" i="20"/>
  <c r="AK30" i="20"/>
  <c r="AV30" i="20"/>
  <c r="T30" i="20"/>
  <c r="AD46" i="20"/>
  <c r="AT46" i="20"/>
  <c r="AR46" i="20"/>
  <c r="AO46" i="20"/>
  <c r="AT54" i="20"/>
  <c r="AD54" i="20"/>
  <c r="AL54" i="20"/>
  <c r="J72" i="20"/>
  <c r="W72" i="20"/>
  <c r="M72" i="20"/>
  <c r="K72" i="20"/>
  <c r="G72" i="20"/>
  <c r="AK72" i="20"/>
  <c r="Q72" i="20"/>
  <c r="X72" i="20"/>
  <c r="I72" i="20"/>
  <c r="AF72" i="20"/>
  <c r="H72" i="20"/>
  <c r="AG72" i="20"/>
  <c r="AT72" i="20"/>
  <c r="AW72" i="20"/>
  <c r="AH111" i="20"/>
  <c r="AW111" i="20"/>
  <c r="AD111" i="20"/>
  <c r="AK111" i="20"/>
  <c r="AM111" i="20"/>
  <c r="AT111" i="20"/>
  <c r="X111" i="20"/>
  <c r="AS111" i="20"/>
  <c r="AR111" i="20"/>
  <c r="AE111" i="20"/>
  <c r="AO111" i="20"/>
  <c r="AQ119" i="20"/>
  <c r="P119" i="20"/>
  <c r="AL119" i="20"/>
  <c r="Z119" i="20"/>
  <c r="AF119" i="20"/>
  <c r="AP119" i="20"/>
  <c r="X119" i="20"/>
  <c r="AT119" i="20"/>
  <c r="K119" i="20"/>
  <c r="AJ119" i="20"/>
  <c r="AN119" i="20"/>
  <c r="AC119" i="20"/>
  <c r="O119" i="20"/>
  <c r="AV119" i="20"/>
  <c r="AS119" i="20"/>
  <c r="AK119" i="20"/>
  <c r="AD119" i="20"/>
  <c r="S119" i="20"/>
  <c r="U119" i="20"/>
  <c r="AP138" i="20"/>
  <c r="AN138" i="20"/>
  <c r="AE138" i="20"/>
  <c r="AT138" i="20"/>
  <c r="AR138" i="20"/>
  <c r="G18" i="20"/>
  <c r="AK18" i="20"/>
  <c r="T18" i="20"/>
  <c r="O18" i="20"/>
  <c r="AA18" i="20"/>
  <c r="L18" i="20"/>
  <c r="H18" i="20"/>
  <c r="R18" i="20"/>
  <c r="Y18" i="20"/>
  <c r="AI18" i="20"/>
  <c r="AR18" i="20"/>
  <c r="AO18" i="20"/>
  <c r="I18" i="20"/>
  <c r="AH18" i="20"/>
  <c r="AT18" i="20"/>
  <c r="AQ18" i="20"/>
  <c r="AW18" i="20"/>
  <c r="AV18" i="20"/>
  <c r="Q18" i="20"/>
  <c r="AP18" i="20"/>
  <c r="Z18" i="20"/>
  <c r="V18" i="20"/>
  <c r="AB18" i="20"/>
  <c r="J32" i="20"/>
  <c r="Z32" i="20"/>
  <c r="AP32" i="20"/>
  <c r="AW32" i="20"/>
  <c r="X32" i="20"/>
  <c r="AT32" i="20"/>
  <c r="K32" i="20"/>
  <c r="AA32" i="20"/>
  <c r="W70" i="20"/>
  <c r="L70" i="20"/>
  <c r="N70" i="20"/>
  <c r="AG70" i="20"/>
  <c r="K70" i="20"/>
  <c r="AS70" i="20"/>
  <c r="H70" i="20"/>
  <c r="Q70" i="20"/>
  <c r="AF70" i="20"/>
  <c r="S70" i="20"/>
  <c r="R70" i="20"/>
  <c r="AW70" i="20"/>
  <c r="I70" i="20"/>
  <c r="AD95" i="20"/>
  <c r="S95" i="20"/>
  <c r="AP95" i="20"/>
  <c r="AL95" i="20"/>
  <c r="X95" i="20"/>
  <c r="AJ113" i="20"/>
  <c r="AI113" i="20"/>
  <c r="AN113" i="20"/>
  <c r="AW113" i="20"/>
  <c r="AM113" i="20"/>
  <c r="T113" i="20"/>
  <c r="AR113" i="20"/>
  <c r="AE113" i="20"/>
  <c r="R126" i="20"/>
  <c r="W126" i="20"/>
  <c r="H126" i="20"/>
  <c r="AK126" i="20"/>
  <c r="O126" i="20"/>
  <c r="Z126" i="20"/>
  <c r="AV126" i="20"/>
  <c r="I126" i="20"/>
  <c r="G126" i="20"/>
  <c r="AJ126" i="20"/>
  <c r="S126" i="20"/>
  <c r="AG126" i="20"/>
  <c r="AT126" i="20"/>
  <c r="AI126" i="20"/>
  <c r="N126" i="20"/>
  <c r="J126" i="20"/>
  <c r="AH126" i="20"/>
  <c r="AL126" i="20"/>
  <c r="AS126" i="20"/>
  <c r="AE126" i="20"/>
  <c r="AP126" i="20"/>
  <c r="AU126" i="20"/>
  <c r="X126" i="20"/>
  <c r="O144" i="20"/>
  <c r="S144" i="20"/>
  <c r="AT144" i="20"/>
  <c r="AV144" i="20"/>
  <c r="L144" i="20"/>
  <c r="G144" i="20"/>
  <c r="AL144" i="20"/>
  <c r="AJ144" i="20"/>
  <c r="AP144" i="20"/>
  <c r="AD144" i="20"/>
  <c r="I144" i="20"/>
  <c r="AI144" i="20"/>
  <c r="AA23" i="20"/>
  <c r="AP23" i="20"/>
  <c r="H23" i="20"/>
  <c r="AJ23" i="20"/>
  <c r="AB23" i="20"/>
  <c r="X23" i="20"/>
  <c r="AS23" i="20"/>
  <c r="S23" i="20"/>
  <c r="AE23" i="20"/>
  <c r="AL23" i="20"/>
  <c r="P23" i="20"/>
  <c r="Y23" i="20"/>
  <c r="Q23" i="20"/>
  <c r="AQ23" i="20"/>
  <c r="AW23" i="20"/>
  <c r="N23" i="20"/>
  <c r="AD23" i="20"/>
  <c r="AN23" i="20"/>
  <c r="Z23" i="20"/>
  <c r="AK23" i="20"/>
  <c r="K23" i="20"/>
  <c r="AR45" i="20"/>
  <c r="AP45" i="20"/>
  <c r="T45" i="20"/>
  <c r="AN45" i="20"/>
  <c r="AS45" i="20"/>
  <c r="AM45" i="20"/>
  <c r="AS61" i="20"/>
  <c r="W61" i="20"/>
  <c r="V61" i="20"/>
  <c r="J61" i="20"/>
  <c r="Y61" i="20"/>
  <c r="S61" i="20"/>
  <c r="AO92" i="20"/>
  <c r="AV92" i="20"/>
  <c r="AI92" i="20"/>
  <c r="AN92" i="20"/>
  <c r="AE92" i="20"/>
  <c r="AL92" i="20"/>
  <c r="AH92" i="20"/>
  <c r="AR92" i="20"/>
  <c r="AM92" i="20"/>
  <c r="X92" i="20"/>
  <c r="AV110" i="20"/>
  <c r="AE110" i="20"/>
  <c r="AO127" i="20"/>
  <c r="AL127" i="20"/>
  <c r="AV127" i="20"/>
  <c r="Y127" i="20"/>
  <c r="AI127" i="20"/>
  <c r="N127" i="20"/>
  <c r="Z127" i="20"/>
  <c r="AS127" i="20"/>
  <c r="W127" i="20"/>
  <c r="H127" i="20"/>
  <c r="X127" i="20"/>
  <c r="Q127" i="20"/>
  <c r="AJ127" i="20"/>
  <c r="AW127" i="20"/>
  <c r="I127" i="20"/>
  <c r="P127" i="20"/>
  <c r="U127" i="20"/>
  <c r="R127" i="20"/>
  <c r="S127" i="20"/>
  <c r="J127" i="20"/>
  <c r="AG127" i="20"/>
  <c r="AE127" i="20"/>
  <c r="W17" i="20"/>
  <c r="AW17" i="20"/>
  <c r="AL17" i="20"/>
  <c r="R17" i="20"/>
  <c r="AF17" i="20"/>
  <c r="AJ17" i="20"/>
  <c r="AQ17" i="20"/>
  <c r="S17" i="20"/>
  <c r="X17" i="20"/>
  <c r="AM17" i="20"/>
  <c r="N17" i="20"/>
  <c r="AT17" i="20"/>
  <c r="AI17" i="20"/>
  <c r="Z17" i="20"/>
  <c r="AP17" i="20"/>
  <c r="AO17" i="20"/>
  <c r="P17" i="20"/>
  <c r="AD17" i="20"/>
  <c r="AU17" i="20"/>
  <c r="O17" i="20"/>
  <c r="K17" i="20"/>
  <c r="J17" i="20"/>
  <c r="AR17" i="20"/>
  <c r="L78" i="20"/>
  <c r="AJ78" i="20"/>
  <c r="K78" i="20"/>
  <c r="AI78" i="20"/>
  <c r="G78" i="20"/>
  <c r="AH78" i="20"/>
  <c r="Q78" i="20"/>
  <c r="M78" i="20"/>
  <c r="AS20" i="20"/>
  <c r="AP20" i="20"/>
  <c r="AO20" i="20"/>
  <c r="AS31" i="20"/>
  <c r="AD31" i="20"/>
  <c r="AL31" i="20"/>
  <c r="AM31" i="20"/>
  <c r="X31" i="20"/>
  <c r="AA31" i="20"/>
  <c r="AQ31" i="20"/>
  <c r="AR31" i="20"/>
  <c r="AT31" i="20"/>
  <c r="G31" i="20"/>
  <c r="J31" i="20"/>
  <c r="T31" i="20"/>
  <c r="AN39" i="20"/>
  <c r="AB39" i="20"/>
  <c r="AS39" i="20"/>
  <c r="Y39" i="20"/>
  <c r="AA39" i="20"/>
  <c r="J39" i="20"/>
  <c r="AT47" i="20"/>
  <c r="AM47" i="20"/>
  <c r="AS47" i="20"/>
  <c r="AO47" i="20"/>
  <c r="AR47" i="20"/>
  <c r="AS55" i="20"/>
  <c r="AD55" i="20"/>
  <c r="J63" i="20"/>
  <c r="W63" i="20"/>
  <c r="K63" i="20"/>
  <c r="G63" i="20"/>
  <c r="O63" i="20"/>
  <c r="AL94" i="20"/>
  <c r="AT94" i="20"/>
  <c r="AI104" i="20"/>
  <c r="AE104" i="20"/>
  <c r="AJ104" i="20"/>
  <c r="AL104" i="20"/>
  <c r="AH104" i="20"/>
  <c r="AC104" i="20"/>
  <c r="AO112" i="20"/>
  <c r="AD112" i="20"/>
  <c r="AH112" i="20"/>
  <c r="AI112" i="20"/>
  <c r="AJ112" i="20"/>
  <c r="AW121" i="20"/>
  <c r="Q121" i="20"/>
  <c r="K121" i="20"/>
  <c r="AQ121" i="20"/>
  <c r="T121" i="20"/>
  <c r="L121" i="20"/>
  <c r="U121" i="20"/>
  <c r="AO121" i="20"/>
  <c r="R121" i="20"/>
  <c r="X121" i="20"/>
  <c r="G121" i="20"/>
  <c r="AP121" i="20"/>
  <c r="AM121" i="20"/>
  <c r="O129" i="20"/>
  <c r="Y129" i="20"/>
  <c r="AQ129" i="20"/>
  <c r="AR129" i="20"/>
  <c r="AS129" i="20"/>
  <c r="Q129" i="20"/>
  <c r="AP129" i="20"/>
  <c r="AL129" i="20"/>
  <c r="I129" i="20"/>
  <c r="S129" i="20"/>
  <c r="G129" i="20"/>
  <c r="AG129" i="20"/>
  <c r="AV129" i="20"/>
  <c r="AN129" i="20"/>
  <c r="AF129" i="20"/>
  <c r="AI129" i="20"/>
  <c r="AE129" i="20"/>
  <c r="Z129" i="20"/>
  <c r="AD129" i="20"/>
  <c r="N129" i="20"/>
  <c r="AO129" i="20"/>
  <c r="AU129" i="20"/>
  <c r="X129" i="20"/>
  <c r="AV139" i="20"/>
  <c r="AO139" i="20"/>
  <c r="J139" i="20"/>
  <c r="AT139" i="20"/>
  <c r="K22" i="20"/>
  <c r="G22" i="20"/>
  <c r="J22" i="20"/>
  <c r="AL22" i="20"/>
  <c r="AT22" i="20"/>
  <c r="AH22" i="20"/>
  <c r="AE22" i="20"/>
  <c r="X22" i="20"/>
  <c r="AQ22" i="20"/>
  <c r="AN22" i="20"/>
  <c r="AW22" i="20"/>
  <c r="AB22" i="20"/>
  <c r="AN44" i="20"/>
  <c r="AM44" i="20"/>
  <c r="X44" i="20"/>
  <c r="AS44" i="20"/>
  <c r="M44" i="20"/>
  <c r="AD44" i="20"/>
  <c r="P44" i="20"/>
  <c r="L44" i="20"/>
  <c r="AP44" i="20"/>
  <c r="AQ44" i="20"/>
  <c r="AL44" i="20"/>
  <c r="AO44" i="20"/>
  <c r="AR44" i="20"/>
  <c r="AO56" i="20"/>
  <c r="AI56" i="20"/>
  <c r="AH56" i="20"/>
  <c r="AD56" i="20"/>
  <c r="AJ56" i="20"/>
  <c r="AV91" i="20"/>
  <c r="AD91" i="20"/>
  <c r="AI91" i="20"/>
  <c r="T91" i="20"/>
  <c r="AO91" i="20"/>
  <c r="X91" i="20"/>
  <c r="AW91" i="20"/>
  <c r="AS109" i="20"/>
  <c r="AJ109" i="20"/>
  <c r="AW109" i="20"/>
  <c r="AE109" i="20"/>
  <c r="AD109" i="20"/>
  <c r="T109" i="20"/>
  <c r="AI109" i="20"/>
  <c r="AV109" i="20"/>
  <c r="X109" i="20"/>
  <c r="Z131" i="20"/>
  <c r="R131" i="20"/>
  <c r="P131" i="20"/>
  <c r="G131" i="20"/>
  <c r="L131" i="20"/>
  <c r="K131" i="20"/>
  <c r="S131" i="20"/>
  <c r="AF131" i="20"/>
  <c r="M131" i="20"/>
  <c r="U131" i="20"/>
  <c r="T131" i="20"/>
  <c r="AG131" i="20"/>
  <c r="AO83" i="20"/>
  <c r="AM83" i="20"/>
  <c r="AT83" i="20"/>
  <c r="AL83" i="20"/>
  <c r="AL29" i="20"/>
  <c r="AN29" i="20"/>
  <c r="T29" i="20"/>
  <c r="AW29" i="20"/>
  <c r="AK29" i="20"/>
  <c r="X29" i="20"/>
  <c r="J29" i="20"/>
  <c r="AI29" i="20"/>
  <c r="AA29" i="20"/>
  <c r="AO29" i="20"/>
  <c r="AV29" i="20"/>
  <c r="AJ29" i="20"/>
  <c r="AT29" i="20"/>
  <c r="G29" i="20"/>
  <c r="AD41" i="20"/>
  <c r="AA41" i="20"/>
  <c r="AD57" i="20"/>
  <c r="AP57" i="20"/>
  <c r="AE57" i="20"/>
  <c r="AW57" i="20"/>
  <c r="X57" i="20"/>
  <c r="AH86" i="20"/>
  <c r="AI86" i="20"/>
  <c r="T86" i="20"/>
  <c r="AQ86" i="20"/>
  <c r="AR86" i="20"/>
  <c r="AP86" i="20"/>
  <c r="AT86" i="20"/>
  <c r="AD86" i="20"/>
  <c r="AJ86" i="20"/>
  <c r="AL86" i="20"/>
  <c r="Q86" i="20"/>
  <c r="AD106" i="20"/>
  <c r="AC106" i="20"/>
  <c r="AP106" i="20"/>
  <c r="X106" i="20"/>
  <c r="AL106" i="20"/>
  <c r="Q106" i="20"/>
  <c r="AR106" i="20"/>
  <c r="R106" i="20"/>
  <c r="AN123" i="20"/>
  <c r="Y123" i="20"/>
  <c r="AS123" i="20"/>
  <c r="AU123" i="20"/>
  <c r="I123" i="20"/>
  <c r="AJ123" i="20"/>
  <c r="AQ123" i="20"/>
  <c r="AG123" i="20"/>
  <c r="AR123" i="20"/>
  <c r="AT123" i="20"/>
  <c r="AK123" i="20"/>
  <c r="G123" i="20"/>
  <c r="AO123" i="20"/>
  <c r="AM123" i="20"/>
  <c r="Z123" i="20"/>
  <c r="T123" i="20"/>
  <c r="S123" i="20"/>
  <c r="W123" i="20"/>
  <c r="X123" i="20"/>
  <c r="Q123" i="20"/>
  <c r="P123" i="20"/>
  <c r="AV142" i="20"/>
  <c r="W142" i="20"/>
  <c r="L142" i="20"/>
  <c r="N142" i="20"/>
  <c r="M142" i="20"/>
  <c r="O142" i="20"/>
  <c r="AJ142" i="20"/>
  <c r="H142" i="20"/>
  <c r="T142" i="20"/>
  <c r="AC142" i="20"/>
  <c r="Y142" i="20"/>
  <c r="AW142" i="20"/>
  <c r="AO142" i="20"/>
  <c r="AF142" i="20"/>
  <c r="AI142" i="20"/>
  <c r="AT142" i="20"/>
  <c r="AL142" i="20"/>
  <c r="AM142" i="20"/>
  <c r="X142" i="20"/>
  <c r="S142" i="20"/>
  <c r="AQ142" i="20"/>
  <c r="G142" i="20"/>
  <c r="AE144" i="20"/>
  <c r="T110" i="20"/>
  <c r="X113" i="20"/>
  <c r="U129" i="20"/>
  <c r="T17" i="20"/>
  <c r="AR29" i="20"/>
  <c r="AI111" i="20"/>
  <c r="AE19" i="20"/>
  <c r="T92" i="20"/>
  <c r="Y22" i="20"/>
  <c r="AK31" i="20"/>
  <c r="AH31" i="20"/>
  <c r="AH109" i="20"/>
  <c r="K123" i="20"/>
  <c r="H123" i="20"/>
  <c r="AI128" i="20"/>
  <c r="AH142" i="20"/>
  <c r="AE119" i="20"/>
  <c r="AW44" i="20"/>
  <c r="P144" i="20"/>
  <c r="K129" i="20"/>
  <c r="V29" i="20"/>
  <c r="AL45" i="20"/>
  <c r="T78" i="20"/>
  <c r="AM128" i="20"/>
  <c r="AP142" i="20"/>
  <c r="AH91" i="20"/>
  <c r="AL123" i="20"/>
  <c r="AO45" i="20"/>
  <c r="AW104" i="20"/>
  <c r="AQ126" i="20"/>
  <c r="T126" i="20"/>
  <c r="X144" i="20"/>
  <c r="Y32" i="20"/>
  <c r="AS142" i="20"/>
  <c r="AV123" i="20"/>
  <c r="AD70" i="20"/>
  <c r="M70" i="20"/>
  <c r="P63" i="20"/>
  <c r="AP123" i="20"/>
  <c r="J129" i="20"/>
  <c r="H129" i="20"/>
  <c r="H19" i="20"/>
  <c r="AH23" i="20"/>
  <c r="AO31" i="20"/>
  <c r="M144" i="20"/>
  <c r="K61" i="20"/>
  <c r="AR127" i="20"/>
  <c r="AH17" i="20"/>
  <c r="P22" i="20"/>
  <c r="AT44" i="20"/>
  <c r="AD121" i="20"/>
  <c r="AM86" i="20"/>
  <c r="AN86" i="20"/>
  <c r="I119" i="20"/>
  <c r="AM56" i="20"/>
  <c r="Z72" i="20"/>
  <c r="AV31" i="20"/>
  <c r="Z61" i="20"/>
  <c r="AT20" i="20"/>
  <c r="AD32" i="20"/>
  <c r="L19" i="20"/>
  <c r="AM129" i="20"/>
  <c r="Q17" i="20"/>
  <c r="AD126" i="20"/>
  <c r="V131" i="20"/>
  <c r="AN46" i="20"/>
  <c r="T22" i="20"/>
  <c r="AF127" i="20"/>
  <c r="O127" i="20"/>
  <c r="W131" i="20"/>
  <c r="AJ79" i="20"/>
  <c r="AH79" i="20"/>
  <c r="AI79" i="20"/>
  <c r="AN38" i="20"/>
  <c r="AS38" i="20"/>
  <c r="Z38" i="20"/>
  <c r="AE38" i="20"/>
  <c r="Y38" i="20"/>
  <c r="J38" i="20"/>
  <c r="AR38" i="20"/>
  <c r="R62" i="20"/>
  <c r="M62" i="20"/>
  <c r="S62" i="20"/>
  <c r="K62" i="20"/>
  <c r="W62" i="20"/>
  <c r="I62" i="20"/>
  <c r="N62" i="20"/>
  <c r="P62" i="20"/>
  <c r="AI93" i="20"/>
  <c r="AM93" i="20"/>
  <c r="AO93" i="20"/>
  <c r="AH93" i="20"/>
  <c r="AN93" i="20"/>
  <c r="AK93" i="20"/>
  <c r="AS93" i="20"/>
  <c r="AV93" i="20"/>
  <c r="AW93" i="20"/>
  <c r="AR93" i="20"/>
  <c r="AJ93" i="20"/>
  <c r="G128" i="20"/>
  <c r="AL128" i="20"/>
  <c r="AG128" i="20"/>
  <c r="AF128" i="20"/>
  <c r="AQ128" i="20"/>
  <c r="R128" i="20"/>
  <c r="J128" i="20"/>
  <c r="AV128" i="20"/>
  <c r="U128" i="20"/>
  <c r="T128" i="20"/>
  <c r="N128" i="20"/>
  <c r="AD128" i="20"/>
  <c r="AW128" i="20"/>
  <c r="O128" i="20"/>
  <c r="AO128" i="20"/>
  <c r="P128" i="20"/>
  <c r="AH128" i="20"/>
  <c r="Y128" i="20"/>
  <c r="AP128" i="20"/>
  <c r="Q128" i="20"/>
  <c r="AR128" i="20"/>
  <c r="Z128" i="20"/>
  <c r="AK128" i="20"/>
  <c r="AD52" i="20"/>
  <c r="AQ52" i="20"/>
  <c r="AL52" i="20"/>
  <c r="J52" i="20"/>
  <c r="AT52" i="20"/>
  <c r="AS52" i="20"/>
  <c r="AV52" i="20"/>
  <c r="AR52" i="20"/>
  <c r="AP52" i="20"/>
  <c r="AA73" i="20"/>
  <c r="AD73" i="20"/>
  <c r="AW144" i="20"/>
  <c r="AT113" i="20"/>
  <c r="AH113" i="20"/>
  <c r="AH129" i="20"/>
  <c r="H17" i="20"/>
  <c r="AH29" i="20"/>
  <c r="T119" i="20"/>
  <c r="AU19" i="20"/>
  <c r="H131" i="20"/>
  <c r="AB17" i="20"/>
  <c r="Y31" i="20"/>
  <c r="G62" i="20"/>
  <c r="AR109" i="20"/>
  <c r="J123" i="20"/>
  <c r="AH123" i="20"/>
  <c r="X128" i="20"/>
  <c r="AR142" i="20"/>
  <c r="AB38" i="20"/>
  <c r="AH119" i="20"/>
  <c r="G44" i="20"/>
  <c r="AM46" i="20"/>
  <c r="U123" i="20"/>
  <c r="K126" i="20"/>
  <c r="Z142" i="20"/>
  <c r="W129" i="20"/>
  <c r="AS29" i="20"/>
  <c r="AJ128" i="20"/>
  <c r="AG142" i="20"/>
  <c r="AK129" i="20"/>
  <c r="Z39" i="20"/>
  <c r="R57" i="20"/>
  <c r="AT104" i="20"/>
  <c r="Q126" i="20"/>
  <c r="AW126" i="20"/>
  <c r="AM144" i="20"/>
  <c r="AB32" i="20"/>
  <c r="AM91" i="20"/>
  <c r="AV111" i="20"/>
  <c r="P70" i="20"/>
  <c r="AF123" i="20"/>
  <c r="O123" i="20"/>
  <c r="AT129" i="20"/>
  <c r="AT19" i="20"/>
  <c r="Y126" i="20"/>
  <c r="AC18" i="20"/>
  <c r="G61" i="20"/>
  <c r="AJ31" i="20"/>
  <c r="M17" i="20"/>
  <c r="AA22" i="20"/>
  <c r="AN106" i="20"/>
  <c r="M121" i="20"/>
  <c r="W119" i="20"/>
  <c r="AO86" i="20"/>
  <c r="AO119" i="20"/>
  <c r="L119" i="20"/>
  <c r="K128" i="20"/>
  <c r="P72" i="20"/>
  <c r="AV102" i="20"/>
  <c r="L62" i="20"/>
  <c r="AT95" i="20"/>
  <c r="AM32" i="20"/>
  <c r="AP22" i="20"/>
  <c r="K44" i="20"/>
  <c r="M23" i="20"/>
  <c r="AK17" i="20"/>
  <c r="W18" i="20"/>
  <c r="G30" i="20"/>
  <c r="AS18" i="20"/>
  <c r="AL38" i="20"/>
  <c r="AL55" i="20"/>
  <c r="AP127" i="20"/>
  <c r="K127" i="20"/>
  <c r="AG23" i="20"/>
  <c r="AV21" i="20"/>
  <c r="AV19" i="20"/>
  <c r="Z19" i="20"/>
  <c r="AB19" i="20"/>
  <c r="I19" i="20"/>
  <c r="N19" i="20"/>
  <c r="T46" i="20"/>
  <c r="AV46" i="20"/>
  <c r="AP46" i="20"/>
  <c r="AS46" i="20"/>
  <c r="R72" i="20"/>
  <c r="N72" i="20"/>
  <c r="S72" i="20"/>
  <c r="L72" i="20"/>
  <c r="O72" i="20"/>
  <c r="AP72" i="20"/>
  <c r="X102" i="20"/>
  <c r="AB102" i="20"/>
  <c r="AR119" i="20"/>
  <c r="AM119" i="20"/>
  <c r="M119" i="20"/>
  <c r="AU128" i="20"/>
  <c r="AS128" i="20"/>
  <c r="AO138" i="20"/>
  <c r="AV138" i="20"/>
  <c r="AQ138" i="20"/>
  <c r="AN18" i="20"/>
  <c r="AF18" i="20"/>
  <c r="AM18" i="20"/>
  <c r="AD18" i="20"/>
  <c r="AL18" i="20"/>
  <c r="M18" i="20"/>
  <c r="K18" i="20"/>
  <c r="AE18" i="20"/>
  <c r="AG18" i="20"/>
  <c r="AU18" i="20"/>
  <c r="AJ18" i="20"/>
  <c r="AU70" i="20"/>
  <c r="O70" i="20"/>
  <c r="R95" i="20"/>
  <c r="AN95" i="20"/>
  <c r="AO95" i="20"/>
  <c r="P126" i="20"/>
  <c r="AN126" i="20"/>
  <c r="AF23" i="20"/>
  <c r="G23" i="20"/>
  <c r="L23" i="20"/>
  <c r="AT23" i="20"/>
  <c r="T23" i="20"/>
  <c r="J23" i="20"/>
  <c r="AU23" i="20"/>
  <c r="AO23" i="20"/>
  <c r="AT45" i="20"/>
  <c r="AD45" i="20"/>
  <c r="AJ92" i="20"/>
  <c r="AT92" i="20"/>
  <c r="R92" i="20"/>
  <c r="AD92" i="20"/>
  <c r="AQ92" i="20"/>
  <c r="AM110" i="20"/>
  <c r="AD110" i="20"/>
  <c r="AK127" i="20"/>
  <c r="AM127" i="20"/>
  <c r="AU127" i="20"/>
  <c r="AD127" i="20"/>
  <c r="AN127" i="20"/>
  <c r="G17" i="20"/>
  <c r="L17" i="20"/>
  <c r="AN17" i="20"/>
  <c r="I17" i="20"/>
  <c r="AC17" i="20"/>
  <c r="AW31" i="20"/>
  <c r="Z31" i="20"/>
  <c r="AN47" i="20"/>
  <c r="AD47" i="20"/>
  <c r="AT55" i="20"/>
  <c r="AO55" i="20"/>
  <c r="AS63" i="20"/>
  <c r="S63" i="20"/>
  <c r="T94" i="20"/>
  <c r="AD94" i="20"/>
  <c r="AN104" i="20"/>
  <c r="AD104" i="20"/>
  <c r="AV104" i="20"/>
  <c r="AE139" i="20"/>
  <c r="AN139" i="20"/>
  <c r="Q22" i="20"/>
  <c r="AD22" i="20"/>
  <c r="AJ22" i="20"/>
  <c r="AR91" i="20"/>
  <c r="AJ91" i="20"/>
  <c r="AO131" i="20"/>
  <c r="I131" i="20"/>
  <c r="AU131" i="20"/>
  <c r="AQ29" i="20"/>
  <c r="AM29" i="20"/>
  <c r="AP29" i="20"/>
  <c r="AV86" i="20"/>
  <c r="R86" i="20"/>
  <c r="I142" i="20"/>
  <c r="AK142" i="20"/>
  <c r="AD142" i="20"/>
  <c r="AU142" i="20"/>
  <c r="AN142" i="20"/>
  <c r="AT51" i="20"/>
  <c r="X101" i="20"/>
  <c r="AC34" i="20"/>
  <c r="J67" i="20"/>
  <c r="AD43" i="20"/>
  <c r="N136" i="20"/>
  <c r="AC35" i="20"/>
  <c r="H133" i="20"/>
  <c r="AK27" i="20"/>
  <c r="AN48" i="20"/>
  <c r="AQ88" i="20"/>
  <c r="J74" i="20"/>
  <c r="AT136" i="20"/>
  <c r="I68" i="20"/>
  <c r="L118" i="20"/>
  <c r="Z117" i="20"/>
  <c r="H124" i="20"/>
  <c r="T34" i="20"/>
  <c r="W68" i="20"/>
  <c r="K77" i="20"/>
  <c r="AV88" i="20"/>
  <c r="AS48" i="20"/>
  <c r="J134" i="20"/>
  <c r="AL87" i="20"/>
  <c r="R124" i="20"/>
  <c r="AB36" i="20"/>
  <c r="AK76" i="20"/>
  <c r="AG125" i="20"/>
  <c r="G21" i="20"/>
  <c r="AW125" i="20"/>
  <c r="AS125" i="20"/>
  <c r="X143" i="20"/>
  <c r="X107" i="20"/>
  <c r="Q96" i="20"/>
  <c r="AJ124" i="20"/>
  <c r="AB33" i="20"/>
  <c r="AV28" i="20"/>
  <c r="AN118" i="20"/>
  <c r="AH87" i="20"/>
  <c r="R133" i="20"/>
  <c r="K108" i="20"/>
  <c r="I71" i="20"/>
  <c r="J71" i="20"/>
  <c r="N67" i="20"/>
  <c r="AQ34" i="20"/>
  <c r="G27" i="20"/>
  <c r="AR28" i="20"/>
  <c r="R69" i="20"/>
  <c r="AL84" i="20"/>
  <c r="AW43" i="20"/>
  <c r="S64" i="20"/>
  <c r="P117" i="20"/>
  <c r="AP101" i="20"/>
  <c r="AW149" i="20"/>
  <c r="AH33" i="20"/>
  <c r="X114" i="20"/>
  <c r="L114" i="20"/>
  <c r="AD77" i="20"/>
  <c r="S88" i="20"/>
  <c r="AF84" i="20"/>
  <c r="AU132" i="20"/>
  <c r="AA118" i="20"/>
  <c r="AE143" i="20"/>
  <c r="AB37" i="20"/>
  <c r="AW108" i="20"/>
  <c r="AD88" i="20"/>
  <c r="AH114" i="20"/>
  <c r="AT118" i="20"/>
  <c r="AI107" i="20"/>
  <c r="AW35" i="20"/>
  <c r="AB100" i="20"/>
  <c r="M68" i="20"/>
  <c r="T108" i="20"/>
  <c r="AK67" i="20"/>
  <c r="AT125" i="20"/>
  <c r="AV43" i="20"/>
  <c r="AO43" i="20"/>
  <c r="AW117" i="20"/>
  <c r="J28" i="20"/>
  <c r="AM33" i="20"/>
  <c r="AD117" i="20"/>
  <c r="AI84" i="20"/>
  <c r="T101" i="20"/>
  <c r="AO96" i="20"/>
  <c r="R58" i="20"/>
  <c r="T100" i="20"/>
  <c r="Y37" i="20"/>
  <c r="AK68" i="20"/>
  <c r="P133" i="20"/>
  <c r="AJ107" i="20"/>
  <c r="Q133" i="20"/>
  <c r="L108" i="20"/>
  <c r="S71" i="20"/>
  <c r="AE125" i="20"/>
  <c r="AM100" i="20"/>
  <c r="AQ33" i="20"/>
  <c r="AO28" i="20"/>
  <c r="AV114" i="20"/>
  <c r="AA35" i="20"/>
  <c r="T85" i="20"/>
  <c r="U76" i="20"/>
  <c r="X99" i="20"/>
  <c r="U118" i="20"/>
  <c r="U132" i="20"/>
  <c r="AM96" i="20"/>
  <c r="AB27" i="20"/>
  <c r="P34" i="20"/>
  <c r="AP114" i="20"/>
  <c r="AO143" i="20"/>
  <c r="AR48" i="20"/>
  <c r="T77" i="20"/>
  <c r="AW28" i="20"/>
  <c r="W124" i="20"/>
  <c r="L59" i="20"/>
  <c r="AL105" i="20"/>
  <c r="N124" i="20"/>
  <c r="AP96" i="20"/>
  <c r="AV87" i="20"/>
  <c r="AF67" i="20"/>
  <c r="AN49" i="20"/>
  <c r="AL88" i="20"/>
  <c r="AN149" i="20"/>
  <c r="T35" i="20"/>
  <c r="AI33" i="20"/>
  <c r="AH85" i="20"/>
  <c r="X96" i="20"/>
  <c r="AH118" i="20"/>
  <c r="AT107" i="20"/>
  <c r="AR136" i="20"/>
  <c r="AW96" i="20"/>
  <c r="AE105" i="20"/>
  <c r="AE34" i="20"/>
  <c r="AM49" i="20"/>
  <c r="AN108" i="20"/>
  <c r="AD107" i="20"/>
  <c r="H68" i="20"/>
  <c r="L133" i="20"/>
  <c r="AD48" i="20"/>
  <c r="K59" i="20"/>
  <c r="N133" i="20"/>
  <c r="AK108" i="20"/>
  <c r="T27" i="20"/>
  <c r="AJ27" i="20"/>
  <c r="Y28" i="20"/>
  <c r="S69" i="20"/>
  <c r="J68" i="20"/>
  <c r="AD96" i="20"/>
  <c r="Y21" i="20"/>
  <c r="AK97" i="20"/>
  <c r="Z36" i="20"/>
  <c r="AS85" i="20"/>
  <c r="AM117" i="20"/>
  <c r="AD49" i="20"/>
  <c r="I114" i="20"/>
  <c r="AF132" i="20"/>
  <c r="AJ85" i="20"/>
  <c r="AQ85" i="20"/>
  <c r="L122" i="20"/>
  <c r="AO35" i="20"/>
  <c r="I67" i="20"/>
  <c r="V132" i="20"/>
  <c r="AR124" i="20"/>
  <c r="U133" i="20"/>
  <c r="H125" i="20"/>
  <c r="AC105" i="20"/>
  <c r="AT96" i="20"/>
  <c r="AE58" i="20"/>
  <c r="S118" i="20"/>
  <c r="AI87" i="20"/>
  <c r="AW107" i="20"/>
  <c r="N132" i="20"/>
  <c r="X35" i="20"/>
  <c r="AI124" i="20"/>
  <c r="AR27" i="20"/>
  <c r="AW116" i="20"/>
  <c r="BA116" i="20" s="1"/>
  <c r="H108" i="37" s="1"/>
  <c r="I108" i="37" s="1"/>
  <c r="AU34" i="20"/>
  <c r="AB34" i="20"/>
  <c r="AS49" i="20"/>
  <c r="W71" i="20"/>
  <c r="AD114" i="20"/>
  <c r="AS88" i="20"/>
  <c r="S114" i="20"/>
  <c r="AS68" i="20"/>
  <c r="AW77" i="20"/>
  <c r="Q34" i="20"/>
  <c r="AP43" i="20"/>
  <c r="AL53" i="20"/>
  <c r="AM40" i="20"/>
  <c r="BA40" i="20" s="1"/>
  <c r="H32" i="37" s="1"/>
  <c r="I32" i="37" s="1"/>
  <c r="L115" i="20"/>
  <c r="AW21" i="20"/>
  <c r="AP76" i="20"/>
  <c r="Z27" i="20"/>
  <c r="AL27" i="20"/>
  <c r="AU134" i="20"/>
  <c r="AJ118" i="20"/>
  <c r="AO99" i="20"/>
  <c r="AL74" i="20"/>
  <c r="AL137" i="20"/>
  <c r="T118" i="20"/>
  <c r="AG132" i="20"/>
  <c r="AS117" i="20"/>
  <c r="AK122" i="20"/>
  <c r="J30" i="20"/>
  <c r="AO126" i="20"/>
  <c r="I23" i="20"/>
  <c r="AK148" i="20"/>
  <c r="AC149" i="20"/>
  <c r="AS149" i="20"/>
  <c r="AV148" i="20"/>
  <c r="AI149" i="20"/>
  <c r="AG42" i="20"/>
  <c r="W42" i="20"/>
  <c r="AS87" i="20"/>
  <c r="AQ87" i="20"/>
  <c r="G124" i="20"/>
  <c r="Q124" i="20"/>
  <c r="AM124" i="20"/>
  <c r="J124" i="20"/>
  <c r="AP124" i="20"/>
  <c r="AQ124" i="20"/>
  <c r="AS84" i="20"/>
  <c r="AK84" i="20"/>
  <c r="AN84" i="20"/>
  <c r="AJ28" i="20"/>
  <c r="G28" i="20"/>
  <c r="AQ28" i="20"/>
  <c r="Z28" i="20"/>
  <c r="AD85" i="20"/>
  <c r="AL85" i="20"/>
  <c r="AE117" i="20"/>
  <c r="AC117" i="20"/>
  <c r="I118" i="20"/>
  <c r="AF118" i="20"/>
  <c r="AK118" i="20"/>
  <c r="AL26" i="20"/>
  <c r="AO26" i="20"/>
  <c r="R35" i="20"/>
  <c r="AN35" i="20"/>
  <c r="Z35" i="20"/>
  <c r="AN51" i="20"/>
  <c r="AS51" i="20"/>
  <c r="J69" i="20"/>
  <c r="W69" i="20"/>
  <c r="L69" i="20"/>
  <c r="H69" i="20"/>
  <c r="N69" i="20"/>
  <c r="AP88" i="20"/>
  <c r="AI88" i="20"/>
  <c r="AK88" i="20"/>
  <c r="AO108" i="20"/>
  <c r="X108" i="20"/>
  <c r="G108" i="20"/>
  <c r="AM108" i="20"/>
  <c r="X125" i="20"/>
  <c r="Q125" i="20"/>
  <c r="R125" i="20"/>
  <c r="V64" i="20"/>
  <c r="J64" i="20"/>
  <c r="AP100" i="20"/>
  <c r="AD100" i="20"/>
  <c r="AW33" i="20"/>
  <c r="O33" i="20"/>
  <c r="M33" i="20"/>
  <c r="P33" i="20"/>
  <c r="M67" i="20"/>
  <c r="P67" i="20"/>
  <c r="AE33" i="20"/>
  <c r="AE85" i="20"/>
  <c r="AN96" i="20"/>
  <c r="R76" i="20"/>
  <c r="H67" i="20"/>
  <c r="R87" i="20"/>
  <c r="AC107" i="20"/>
  <c r="AQ96" i="20"/>
  <c r="AE21" i="20"/>
  <c r="Y35" i="20"/>
  <c r="AH84" i="20"/>
  <c r="AP34" i="20"/>
  <c r="AF88" i="20"/>
  <c r="AF68" i="20"/>
  <c r="M77" i="20"/>
  <c r="O133" i="20"/>
  <c r="AK133" i="20"/>
  <c r="AE108" i="20"/>
  <c r="AM27" i="20"/>
  <c r="I34" i="20"/>
  <c r="V28" i="20"/>
  <c r="AK35" i="20"/>
  <c r="Q69" i="20"/>
  <c r="Q87" i="20"/>
  <c r="O125" i="20"/>
  <c r="Z124" i="20"/>
  <c r="X124" i="20"/>
  <c r="AO87" i="20"/>
  <c r="AD140" i="20"/>
  <c r="AT26" i="20"/>
  <c r="AP51" i="20"/>
  <c r="AN125" i="20"/>
  <c r="U33" i="20"/>
  <c r="AW74" i="20"/>
  <c r="L34" i="20"/>
  <c r="AF34" i="20"/>
  <c r="AJ34" i="20"/>
  <c r="AK34" i="20"/>
  <c r="AR34" i="20"/>
  <c r="K50" i="20"/>
  <c r="AM50" i="20"/>
  <c r="L68" i="20"/>
  <c r="AG68" i="20"/>
  <c r="O68" i="20"/>
  <c r="AD115" i="20"/>
  <c r="AP115" i="20"/>
  <c r="I133" i="20"/>
  <c r="AG133" i="20"/>
  <c r="AU133" i="20"/>
  <c r="Z133" i="20"/>
  <c r="V60" i="20"/>
  <c r="K60" i="20"/>
  <c r="Q60" i="20"/>
  <c r="Y60" i="20"/>
  <c r="AL37" i="20"/>
  <c r="Z37" i="20"/>
  <c r="AA37" i="20"/>
  <c r="AS71" i="20"/>
  <c r="O71" i="20"/>
  <c r="M71" i="20"/>
  <c r="K71" i="20"/>
  <c r="AQ101" i="20"/>
  <c r="R101" i="20"/>
  <c r="L132" i="20"/>
  <c r="I132" i="20"/>
  <c r="Q132" i="20"/>
  <c r="J59" i="20"/>
  <c r="Z59" i="20"/>
  <c r="V59" i="20"/>
  <c r="M59" i="20"/>
  <c r="AF77" i="20"/>
  <c r="X77" i="20"/>
  <c r="AP77" i="20"/>
  <c r="J48" i="20"/>
  <c r="AT48" i="20"/>
  <c r="AM114" i="20"/>
  <c r="AW114" i="20"/>
  <c r="X43" i="20"/>
  <c r="AI125" i="20"/>
  <c r="AR85" i="20"/>
  <c r="AR96" i="20"/>
  <c r="AR118" i="20"/>
  <c r="K132" i="20"/>
  <c r="X105" i="20"/>
  <c r="AW124" i="20"/>
  <c r="AG34" i="20"/>
  <c r="AI34" i="20"/>
  <c r="AH34" i="20"/>
  <c r="S68" i="20"/>
  <c r="G77" i="20"/>
  <c r="AL143" i="20"/>
  <c r="AH88" i="20"/>
  <c r="P71" i="20"/>
  <c r="AS60" i="20"/>
  <c r="G71" i="20"/>
  <c r="AS59" i="20"/>
  <c r="H71" i="20"/>
  <c r="S67" i="20"/>
  <c r="AE140" i="20"/>
  <c r="X75" i="20"/>
  <c r="BA75" i="20" s="1"/>
  <c r="H67" i="37" s="1"/>
  <c r="I67" i="37" s="1"/>
  <c r="AH28" i="20"/>
  <c r="AW69" i="20"/>
  <c r="AU125" i="20"/>
  <c r="K84" i="20"/>
  <c r="AO100" i="20"/>
  <c r="AP50" i="20"/>
  <c r="T117" i="20"/>
  <c r="AP87" i="20"/>
  <c r="AM115" i="20"/>
  <c r="T134" i="20"/>
  <c r="G134" i="20"/>
  <c r="J35" i="20"/>
  <c r="AD143" i="20"/>
  <c r="N134" i="20"/>
  <c r="J26" i="20"/>
  <c r="J117" i="20"/>
  <c r="AV85" i="20"/>
  <c r="AL25" i="20"/>
  <c r="Z118" i="20"/>
  <c r="AS118" i="20"/>
  <c r="R85" i="20"/>
  <c r="AJ114" i="20"/>
  <c r="AJ33" i="20"/>
  <c r="X118" i="20"/>
  <c r="AT117" i="20"/>
  <c r="AE124" i="20"/>
  <c r="AR84" i="20"/>
  <c r="X33" i="20"/>
  <c r="AR43" i="20"/>
  <c r="AI114" i="20"/>
  <c r="AR125" i="20"/>
  <c r="AC85" i="20"/>
  <c r="R96" i="20"/>
  <c r="AW143" i="20"/>
  <c r="AB99" i="20"/>
  <c r="P118" i="20"/>
  <c r="AE118" i="20"/>
  <c r="AC87" i="20"/>
  <c r="AR107" i="20"/>
  <c r="J132" i="20"/>
  <c r="P136" i="20"/>
  <c r="AR21" i="20"/>
  <c r="AW100" i="20"/>
  <c r="AR105" i="20"/>
  <c r="AT124" i="20"/>
  <c r="AA27" i="20"/>
  <c r="AS34" i="20"/>
  <c r="M34" i="20"/>
  <c r="H34" i="20"/>
  <c r="G34" i="20"/>
  <c r="AO88" i="20"/>
  <c r="P114" i="20"/>
  <c r="AP68" i="20"/>
  <c r="Q68" i="20"/>
  <c r="Q71" i="20"/>
  <c r="M133" i="20"/>
  <c r="L71" i="20"/>
  <c r="AP143" i="20"/>
  <c r="S133" i="20"/>
  <c r="AV108" i="20"/>
  <c r="AB42" i="20"/>
  <c r="M108" i="20"/>
  <c r="AT108" i="20"/>
  <c r="S77" i="20"/>
  <c r="Y64" i="20"/>
  <c r="AW136" i="20"/>
  <c r="Z34" i="20"/>
  <c r="AU67" i="20"/>
  <c r="AQ27" i="20"/>
  <c r="AL34" i="20"/>
  <c r="K27" i="20"/>
  <c r="J34" i="20"/>
  <c r="AL28" i="20"/>
  <c r="AI28" i="20"/>
  <c r="AL35" i="20"/>
  <c r="G69" i="20"/>
  <c r="AD87" i="20"/>
  <c r="T87" i="20"/>
  <c r="AJ125" i="20"/>
  <c r="AK125" i="20"/>
  <c r="W84" i="20"/>
  <c r="J84" i="20"/>
  <c r="I124" i="20"/>
  <c r="J50" i="20"/>
  <c r="G68" i="20"/>
  <c r="AV124" i="20"/>
  <c r="T124" i="20"/>
  <c r="Z21" i="20"/>
  <c r="AO97" i="20"/>
  <c r="AP97" i="20"/>
  <c r="AT21" i="20"/>
  <c r="AW97" i="20"/>
  <c r="K34" i="20"/>
  <c r="J36" i="20"/>
  <c r="S33" i="20"/>
  <c r="AL118" i="20"/>
  <c r="AD118" i="20"/>
  <c r="AO114" i="20"/>
  <c r="Y125" i="20"/>
  <c r="AM26" i="20"/>
  <c r="AN33" i="20"/>
  <c r="M134" i="20"/>
  <c r="O134" i="20"/>
  <c r="X69" i="20"/>
  <c r="G122" i="20"/>
  <c r="AM88" i="20"/>
  <c r="Q35" i="20"/>
  <c r="W125" i="20"/>
  <c r="AL51" i="20"/>
  <c r="W133" i="20"/>
  <c r="M115" i="20"/>
  <c r="AM137" i="20"/>
  <c r="BA137" i="20" s="1"/>
  <c r="H129" i="37" s="1"/>
  <c r="I129" i="37" s="1"/>
  <c r="G118" i="20"/>
  <c r="AV117" i="20"/>
  <c r="AM25" i="20"/>
  <c r="AA30" i="20"/>
  <c r="W34" i="20"/>
  <c r="O34" i="20"/>
  <c r="AW58" i="20"/>
  <c r="AP58" i="20"/>
  <c r="AK115" i="20"/>
  <c r="R115" i="20"/>
  <c r="AK124" i="20"/>
  <c r="S124" i="20"/>
  <c r="AF124" i="20"/>
  <c r="AL124" i="20"/>
  <c r="AN124" i="20"/>
  <c r="K124" i="20"/>
  <c r="S84" i="20"/>
  <c r="P84" i="20"/>
  <c r="G84" i="20"/>
  <c r="L84" i="20"/>
  <c r="I84" i="20"/>
  <c r="AM28" i="20"/>
  <c r="T28" i="20"/>
  <c r="L60" i="20"/>
  <c r="Z60" i="20"/>
  <c r="Q105" i="20"/>
  <c r="AD105" i="20"/>
  <c r="AP117" i="20"/>
  <c r="W117" i="20"/>
  <c r="AQ117" i="20"/>
  <c r="X117" i="20"/>
  <c r="AI117" i="20"/>
  <c r="AV136" i="20"/>
  <c r="AO136" i="20"/>
  <c r="AD136" i="20"/>
  <c r="S76" i="20"/>
  <c r="AM76" i="20"/>
  <c r="W118" i="20"/>
  <c r="AQ118" i="20"/>
  <c r="AW118" i="20"/>
  <c r="AK132" i="20"/>
  <c r="P132" i="20"/>
  <c r="X74" i="20"/>
  <c r="AD74" i="20"/>
  <c r="J27" i="20"/>
  <c r="AN27" i="20"/>
  <c r="AT43" i="20"/>
  <c r="AN43" i="20"/>
  <c r="AL43" i="20"/>
  <c r="AP69" i="20"/>
  <c r="O69" i="20"/>
  <c r="AU88" i="20"/>
  <c r="AG88" i="20"/>
  <c r="AC88" i="20"/>
  <c r="AM99" i="20"/>
  <c r="AQ99" i="20"/>
  <c r="AD99" i="20"/>
  <c r="AQ125" i="20"/>
  <c r="P125" i="20"/>
  <c r="K125" i="20"/>
  <c r="AD125" i="20"/>
  <c r="AO125" i="20"/>
  <c r="AO134" i="20"/>
  <c r="L134" i="20"/>
  <c r="W134" i="20"/>
  <c r="H134" i="20"/>
  <c r="I134" i="20"/>
  <c r="W64" i="20"/>
  <c r="M64" i="20"/>
  <c r="R100" i="20"/>
  <c r="AQ100" i="20"/>
  <c r="T122" i="20"/>
  <c r="M122" i="20"/>
  <c r="AV140" i="20"/>
  <c r="AP140" i="20"/>
  <c r="P21" i="20"/>
  <c r="AP21" i="20"/>
  <c r="AD33" i="20"/>
  <c r="R33" i="20"/>
  <c r="AL33" i="20"/>
  <c r="L33" i="20"/>
  <c r="AG33" i="20"/>
  <c r="AA33" i="20"/>
  <c r="J49" i="20"/>
  <c r="AL49" i="20"/>
  <c r="O67" i="20"/>
  <c r="V67" i="20"/>
  <c r="K67" i="20"/>
  <c r="R67" i="20"/>
  <c r="AR35" i="20"/>
  <c r="AH124" i="20"/>
  <c r="T133" i="20"/>
  <c r="H84" i="20"/>
  <c r="H33" i="20"/>
  <c r="AR33" i="20"/>
  <c r="AE114" i="20"/>
  <c r="T125" i="20"/>
  <c r="AT85" i="20"/>
  <c r="AI85" i="20"/>
  <c r="T96" i="20"/>
  <c r="G143" i="20"/>
  <c r="Q76" i="20"/>
  <c r="X58" i="20"/>
  <c r="Q67" i="20"/>
  <c r="AW99" i="20"/>
  <c r="AB118" i="20"/>
  <c r="AI118" i="20"/>
  <c r="AR87" i="20"/>
  <c r="AE107" i="20"/>
  <c r="AH107" i="20"/>
  <c r="H132" i="20"/>
  <c r="X136" i="20"/>
  <c r="AS96" i="20"/>
  <c r="AB35" i="20"/>
  <c r="AT50" i="20"/>
  <c r="AE100" i="20"/>
  <c r="AW105" i="20"/>
  <c r="Y124" i="20"/>
  <c r="U124" i="20"/>
  <c r="N84" i="20"/>
  <c r="Y27" i="20"/>
  <c r="AR51" i="20"/>
  <c r="AT101" i="20"/>
  <c r="AM34" i="20"/>
  <c r="AA34" i="20"/>
  <c r="AW34" i="20"/>
  <c r="Y34" i="20"/>
  <c r="X34" i="20"/>
  <c r="J37" i="20"/>
  <c r="AR37" i="20"/>
  <c r="AR49" i="20"/>
  <c r="AR88" i="20"/>
  <c r="AM143" i="20"/>
  <c r="AN88" i="20"/>
  <c r="J88" i="20"/>
  <c r="R88" i="20"/>
  <c r="M114" i="20"/>
  <c r="AT114" i="20"/>
  <c r="AK71" i="20"/>
  <c r="AD108" i="20"/>
  <c r="M60" i="20"/>
  <c r="AT60" i="20"/>
  <c r="N68" i="20"/>
  <c r="P68" i="20"/>
  <c r="G133" i="20"/>
  <c r="AU68" i="20"/>
  <c r="AJ88" i="20"/>
  <c r="AM42" i="20"/>
  <c r="AP48" i="20"/>
  <c r="AL114" i="20"/>
  <c r="M143" i="20"/>
  <c r="AT59" i="20"/>
  <c r="AO133" i="20"/>
  <c r="V133" i="20"/>
  <c r="AU42" i="20"/>
  <c r="N71" i="20"/>
  <c r="AJ108" i="20"/>
  <c r="AS108" i="20"/>
  <c r="AR108" i="20"/>
  <c r="AI108" i="20"/>
  <c r="Q77" i="20"/>
  <c r="AK77" i="20"/>
  <c r="U77" i="20"/>
  <c r="AE136" i="20"/>
  <c r="AW67" i="20"/>
  <c r="X140" i="20"/>
  <c r="AS37" i="20"/>
  <c r="AV27" i="20"/>
  <c r="AH27" i="20"/>
  <c r="S34" i="20"/>
  <c r="X28" i="20"/>
  <c r="AA28" i="20"/>
  <c r="AB28" i="20"/>
  <c r="AQ35" i="20"/>
  <c r="AD69" i="20"/>
  <c r="P69" i="20"/>
  <c r="AK69" i="20"/>
  <c r="AN87" i="20"/>
  <c r="AT87" i="20"/>
  <c r="AB101" i="20"/>
  <c r="AM125" i="20"/>
  <c r="I125" i="20"/>
  <c r="G125" i="20"/>
  <c r="AS43" i="20"/>
  <c r="AN105" i="20"/>
  <c r="O84" i="20"/>
  <c r="AO84" i="20"/>
  <c r="AU84" i="20"/>
  <c r="AU124" i="20"/>
  <c r="AO124" i="20"/>
  <c r="Z50" i="20"/>
  <c r="AD124" i="20"/>
  <c r="T43" i="20"/>
  <c r="AD53" i="20"/>
  <c r="R105" i="20"/>
  <c r="O124" i="20"/>
  <c r="AG124" i="20"/>
  <c r="P124" i="20"/>
  <c r="X115" i="20"/>
  <c r="Q115" i="20"/>
  <c r="AN37" i="20"/>
  <c r="AN34" i="20"/>
  <c r="AM97" i="20"/>
  <c r="T97" i="20"/>
  <c r="Q97" i="20"/>
  <c r="V27" i="20"/>
  <c r="AN21" i="20"/>
  <c r="L143" i="20"/>
  <c r="AD27" i="20"/>
  <c r="AW140" i="20"/>
  <c r="X21" i="20"/>
  <c r="AK85" i="20"/>
  <c r="O117" i="20"/>
  <c r="G33" i="20"/>
  <c r="P134" i="20"/>
  <c r="AM118" i="20"/>
  <c r="AP99" i="20"/>
  <c r="I69" i="20"/>
  <c r="AV84" i="20"/>
  <c r="W132" i="20"/>
  <c r="AM51" i="20"/>
  <c r="R132" i="20"/>
  <c r="S134" i="20"/>
  <c r="AS33" i="20"/>
  <c r="AP49" i="20"/>
  <c r="Z33" i="20"/>
  <c r="Q33" i="20"/>
  <c r="AQ49" i="20"/>
  <c r="AH125" i="20"/>
  <c r="AP74" i="20"/>
  <c r="AN85" i="20"/>
  <c r="AB117" i="20"/>
  <c r="AP85" i="20"/>
  <c r="AS64" i="20"/>
  <c r="AL21" i="20"/>
  <c r="J51" i="20"/>
  <c r="Z125" i="20"/>
  <c r="AJ87" i="20"/>
  <c r="Y118" i="20"/>
  <c r="AE88" i="20"/>
  <c r="Y117" i="20"/>
  <c r="K122" i="20"/>
  <c r="AP33" i="20"/>
  <c r="AP67" i="20"/>
  <c r="AU25" i="20"/>
  <c r="AG25" i="20"/>
  <c r="J25" i="20"/>
  <c r="AO25" i="20"/>
  <c r="AQ97" i="20"/>
  <c r="AV97" i="20"/>
  <c r="AD97" i="20"/>
  <c r="AS107" i="20"/>
  <c r="AL107" i="20"/>
  <c r="T115" i="20"/>
  <c r="AW115" i="20"/>
  <c r="J133" i="20"/>
  <c r="AF133" i="20"/>
  <c r="M84" i="20"/>
  <c r="AJ84" i="20"/>
  <c r="AN28" i="20"/>
  <c r="AT28" i="20"/>
  <c r="AD28" i="20"/>
  <c r="Q85" i="20"/>
  <c r="AO85" i="20"/>
  <c r="S117" i="20"/>
  <c r="AA117" i="20"/>
  <c r="I117" i="20"/>
  <c r="U117" i="20"/>
  <c r="AN117" i="20"/>
  <c r="AJ117" i="20"/>
  <c r="AH117" i="20"/>
  <c r="AO117" i="20"/>
  <c r="AR117" i="20"/>
  <c r="J136" i="20"/>
  <c r="AN136" i="20"/>
  <c r="AL136" i="20"/>
  <c r="M136" i="20"/>
  <c r="G136" i="20"/>
  <c r="V136" i="20"/>
  <c r="AO76" i="20"/>
  <c r="AF76" i="20"/>
  <c r="AW101" i="20"/>
  <c r="AO101" i="20"/>
  <c r="AE101" i="20"/>
  <c r="AM101" i="20"/>
  <c r="M118" i="20"/>
  <c r="AV118" i="20"/>
  <c r="AO118" i="20"/>
  <c r="AC118" i="20"/>
  <c r="AP118" i="20"/>
  <c r="O118" i="20"/>
  <c r="O132" i="20"/>
  <c r="M132" i="20"/>
  <c r="S132" i="20"/>
  <c r="AO132" i="20"/>
  <c r="Z132" i="20"/>
  <c r="G132" i="20"/>
  <c r="AP26" i="20"/>
  <c r="AV26" i="20"/>
  <c r="S26" i="20"/>
  <c r="W26" i="20"/>
  <c r="AF35" i="20"/>
  <c r="AP35" i="20"/>
  <c r="AS35" i="20"/>
  <c r="AM35" i="20"/>
  <c r="AD35" i="20"/>
  <c r="AE35" i="20"/>
  <c r="AS69" i="20"/>
  <c r="K69" i="20"/>
  <c r="AT88" i="20"/>
  <c r="Q88" i="20"/>
  <c r="U125" i="20"/>
  <c r="AP125" i="20"/>
  <c r="S125" i="20"/>
  <c r="AV125" i="20"/>
  <c r="N125" i="20"/>
  <c r="AL125" i="20"/>
  <c r="J125" i="20"/>
  <c r="Z134" i="20"/>
  <c r="R134" i="20"/>
  <c r="Q134" i="20"/>
  <c r="AF134" i="20"/>
  <c r="V134" i="20"/>
  <c r="AG134" i="20"/>
  <c r="K134" i="20"/>
  <c r="AO77" i="20"/>
  <c r="AM77" i="20"/>
  <c r="L77" i="20"/>
  <c r="AA36" i="20"/>
  <c r="Y36" i="20"/>
  <c r="Z64" i="20"/>
  <c r="G64" i="20"/>
  <c r="U122" i="20"/>
  <c r="AQ122" i="20"/>
  <c r="R122" i="20"/>
  <c r="K21" i="20"/>
  <c r="J21" i="20"/>
  <c r="AK33" i="20"/>
  <c r="Y33" i="20"/>
  <c r="AC33" i="20"/>
  <c r="AO33" i="20"/>
  <c r="I33" i="20"/>
  <c r="AF33" i="20"/>
  <c r="W33" i="20"/>
  <c r="AU33" i="20"/>
  <c r="AV49" i="20"/>
  <c r="AT49" i="20"/>
  <c r="W67" i="20"/>
  <c r="AD67" i="20"/>
  <c r="G67" i="20"/>
  <c r="L67" i="20"/>
  <c r="AG67" i="20"/>
  <c r="Z67" i="20"/>
  <c r="AO115" i="20"/>
  <c r="AV107" i="20"/>
  <c r="AD34" i="20"/>
  <c r="AL117" i="20"/>
  <c r="J33" i="20"/>
  <c r="AS67" i="20"/>
  <c r="K33" i="20"/>
  <c r="AD79" i="20"/>
  <c r="AO79" i="20"/>
  <c r="AM79" i="20"/>
  <c r="G19" i="20"/>
  <c r="AF19" i="20"/>
  <c r="AL19" i="20"/>
  <c r="O19" i="20"/>
  <c r="M19" i="20"/>
  <c r="AK19" i="20"/>
  <c r="Q19" i="20"/>
  <c r="AN19" i="20"/>
  <c r="AM19" i="20"/>
  <c r="AT30" i="20"/>
  <c r="AJ30" i="20"/>
  <c r="V30" i="20"/>
  <c r="AQ30" i="20"/>
  <c r="AB30" i="20"/>
  <c r="AO30" i="20"/>
  <c r="AQ95" i="20"/>
  <c r="AW95" i="20"/>
  <c r="AH148" i="20"/>
  <c r="AR149" i="20"/>
  <c r="BA163" i="20"/>
  <c r="AJ148" i="20"/>
  <c r="BA73" i="20"/>
  <c r="H65" i="37" s="1"/>
  <c r="I65" i="37" s="1"/>
  <c r="AS153" i="20"/>
  <c r="AS155" i="20"/>
  <c r="AR147" i="20"/>
  <c r="AR155" i="20"/>
  <c r="AR154" i="20"/>
  <c r="AR151" i="20"/>
  <c r="AR153" i="20"/>
  <c r="AS154" i="20"/>
  <c r="AR146" i="20"/>
  <c r="AS151" i="20"/>
  <c r="AS146" i="20"/>
  <c r="AS147" i="20"/>
  <c r="BA156" i="20"/>
  <c r="BA157" i="20"/>
  <c r="BA152" i="20"/>
  <c r="BA162" i="20"/>
  <c r="BA150" i="20"/>
  <c r="BA161" i="20"/>
  <c r="BA166" i="20"/>
  <c r="C149" i="37" l="1"/>
  <c r="H149" i="37" s="1"/>
  <c r="I149" i="37" s="1"/>
  <c r="C148" i="37"/>
  <c r="H148" i="37" s="1"/>
  <c r="I148" i="37" s="1"/>
  <c r="C153" i="37"/>
  <c r="H153" i="37" s="1"/>
  <c r="I153" i="37" s="1"/>
  <c r="C155" i="37"/>
  <c r="H155" i="37" s="1"/>
  <c r="I155" i="37" s="1"/>
  <c r="C142" i="37"/>
  <c r="H142" i="37" s="1"/>
  <c r="I142" i="37" s="1"/>
  <c r="C154" i="37"/>
  <c r="H154" i="37" s="1"/>
  <c r="I154" i="37" s="1"/>
  <c r="C158" i="37"/>
  <c r="H158" i="37" s="1"/>
  <c r="I158" i="37" s="1"/>
  <c r="C144" i="37"/>
  <c r="H144" i="37" s="1"/>
  <c r="I144" i="37" s="1"/>
  <c r="BA139" i="20"/>
  <c r="H131" i="37" s="1"/>
  <c r="I131" i="37" s="1"/>
  <c r="BA92" i="20"/>
  <c r="H84" i="37" s="1"/>
  <c r="I84" i="37" s="1"/>
  <c r="BA102" i="20"/>
  <c r="H94" i="37" s="1"/>
  <c r="I94" i="37" s="1"/>
  <c r="BA106" i="20"/>
  <c r="H98" i="37" s="1"/>
  <c r="I98" i="37" s="1"/>
  <c r="BA61" i="20"/>
  <c r="H53" i="37" s="1"/>
  <c r="I53" i="37" s="1"/>
  <c r="BA93" i="20"/>
  <c r="H85" i="37" s="1"/>
  <c r="I85" i="37" s="1"/>
  <c r="BA62" i="20"/>
  <c r="H54" i="37" s="1"/>
  <c r="I54" i="37" s="1"/>
  <c r="BA41" i="20"/>
  <c r="H33" i="37" s="1"/>
  <c r="I33" i="37" s="1"/>
  <c r="BA83" i="20"/>
  <c r="H75" i="37" s="1"/>
  <c r="I75" i="37" s="1"/>
  <c r="BA112" i="20"/>
  <c r="H104" i="37" s="1"/>
  <c r="I104" i="37" s="1"/>
  <c r="BA54" i="20"/>
  <c r="H46" i="37" s="1"/>
  <c r="I46" i="37" s="1"/>
  <c r="BA149" i="20"/>
  <c r="BA53" i="20"/>
  <c r="H45" i="37" s="1"/>
  <c r="I45" i="37" s="1"/>
  <c r="BA57" i="20"/>
  <c r="H49" i="37" s="1"/>
  <c r="I49" i="37" s="1"/>
  <c r="BA63" i="20"/>
  <c r="H55" i="37" s="1"/>
  <c r="I55" i="37" s="1"/>
  <c r="BA47" i="20"/>
  <c r="H39" i="37" s="1"/>
  <c r="I39" i="37" s="1"/>
  <c r="BA44" i="20"/>
  <c r="H36" i="37" s="1"/>
  <c r="I36" i="37" s="1"/>
  <c r="BA17" i="20"/>
  <c r="C9" i="37" s="1"/>
  <c r="H9" i="37" s="1"/>
  <c r="I9" i="37" s="1"/>
  <c r="BA91" i="20"/>
  <c r="H83" i="37" s="1"/>
  <c r="I83" i="37" s="1"/>
  <c r="BA144" i="20"/>
  <c r="H136" i="37" s="1"/>
  <c r="I136" i="37" s="1"/>
  <c r="BA123" i="20"/>
  <c r="H115" i="37" s="1"/>
  <c r="I115" i="37" s="1"/>
  <c r="BA39" i="20"/>
  <c r="H31" i="37" s="1"/>
  <c r="I31" i="37" s="1"/>
  <c r="BA45" i="20"/>
  <c r="H37" i="37" s="1"/>
  <c r="I37" i="37" s="1"/>
  <c r="BA70" i="20"/>
  <c r="H62" i="37" s="1"/>
  <c r="I62" i="37" s="1"/>
  <c r="BA55" i="20"/>
  <c r="H47" i="37" s="1"/>
  <c r="I47" i="37" s="1"/>
  <c r="BA86" i="20"/>
  <c r="H78" i="37" s="1"/>
  <c r="I78" i="37" s="1"/>
  <c r="BA109" i="20"/>
  <c r="H101" i="37" s="1"/>
  <c r="I101" i="37" s="1"/>
  <c r="BA56" i="20"/>
  <c r="H48" i="37" s="1"/>
  <c r="I48" i="37" s="1"/>
  <c r="BA22" i="20"/>
  <c r="H14" i="37" s="1"/>
  <c r="I14" i="37" s="1"/>
  <c r="BA20" i="20"/>
  <c r="H12" i="37" s="1"/>
  <c r="I12" i="37" s="1"/>
  <c r="BA127" i="20"/>
  <c r="H119" i="37" s="1"/>
  <c r="I119" i="37" s="1"/>
  <c r="BA113" i="20"/>
  <c r="H105" i="37" s="1"/>
  <c r="I105" i="37" s="1"/>
  <c r="BA32" i="20"/>
  <c r="H24" i="37" s="1"/>
  <c r="I24" i="37" s="1"/>
  <c r="BA138" i="20"/>
  <c r="H130" i="37" s="1"/>
  <c r="I130" i="37" s="1"/>
  <c r="BA119" i="20"/>
  <c r="H111" i="37" s="1"/>
  <c r="I111" i="37" s="1"/>
  <c r="BA111" i="20"/>
  <c r="H103" i="37" s="1"/>
  <c r="I103" i="37" s="1"/>
  <c r="BA52" i="20"/>
  <c r="H44" i="37" s="1"/>
  <c r="I44" i="37" s="1"/>
  <c r="BA128" i="20"/>
  <c r="H120" i="37" s="1"/>
  <c r="I120" i="37" s="1"/>
  <c r="BA38" i="20"/>
  <c r="H30" i="37" s="1"/>
  <c r="I30" i="37" s="1"/>
  <c r="BA29" i="20"/>
  <c r="H21" i="37" s="1"/>
  <c r="I21" i="37" s="1"/>
  <c r="BA78" i="20"/>
  <c r="H70" i="37" s="1"/>
  <c r="I70" i="37" s="1"/>
  <c r="BA142" i="20"/>
  <c r="H134" i="37" s="1"/>
  <c r="I134" i="37" s="1"/>
  <c r="BA129" i="20"/>
  <c r="H121" i="37" s="1"/>
  <c r="I121" i="37" s="1"/>
  <c r="BA121" i="20"/>
  <c r="H113" i="37" s="1"/>
  <c r="I113" i="37" s="1"/>
  <c r="BA126" i="20"/>
  <c r="H118" i="37" s="1"/>
  <c r="I118" i="37" s="1"/>
  <c r="BA131" i="20"/>
  <c r="H123" i="37" s="1"/>
  <c r="I123" i="37" s="1"/>
  <c r="BA104" i="20"/>
  <c r="H96" i="37" s="1"/>
  <c r="I96" i="37" s="1"/>
  <c r="BA94" i="20"/>
  <c r="H86" i="37" s="1"/>
  <c r="I86" i="37" s="1"/>
  <c r="BA31" i="20"/>
  <c r="H23" i="37" s="1"/>
  <c r="I23" i="37" s="1"/>
  <c r="BA110" i="20"/>
  <c r="H102" i="37" s="1"/>
  <c r="I102" i="37" s="1"/>
  <c r="BA18" i="20"/>
  <c r="H10" i="37" s="1"/>
  <c r="I10" i="37" s="1"/>
  <c r="BA72" i="20"/>
  <c r="H64" i="37" s="1"/>
  <c r="I64" i="37" s="1"/>
  <c r="BA46" i="20"/>
  <c r="H38" i="37" s="1"/>
  <c r="I38" i="37" s="1"/>
  <c r="BA23" i="20"/>
  <c r="H15" i="37" s="1"/>
  <c r="I15" i="37" s="1"/>
  <c r="BA48" i="20"/>
  <c r="H40" i="37" s="1"/>
  <c r="I40" i="37" s="1"/>
  <c r="BA95" i="20"/>
  <c r="H87" i="37" s="1"/>
  <c r="I87" i="37" s="1"/>
  <c r="Y168" i="20"/>
  <c r="L25" i="43" s="1"/>
  <c r="BA133" i="20"/>
  <c r="H125" i="37" s="1"/>
  <c r="I125" i="37" s="1"/>
  <c r="BA60" i="20"/>
  <c r="H52" i="37" s="1"/>
  <c r="I52" i="37" s="1"/>
  <c r="AB168" i="20"/>
  <c r="L28" i="43" s="1"/>
  <c r="BA50" i="20"/>
  <c r="H42" i="37" s="1"/>
  <c r="I42" i="37" s="1"/>
  <c r="BA140" i="20"/>
  <c r="H132" i="37" s="1"/>
  <c r="I132" i="37" s="1"/>
  <c r="BA36" i="20"/>
  <c r="H28" i="37" s="1"/>
  <c r="I28" i="37" s="1"/>
  <c r="AG168" i="20"/>
  <c r="V168" i="20"/>
  <c r="BA79" i="20"/>
  <c r="H71" i="37" s="1"/>
  <c r="I71" i="37" s="1"/>
  <c r="AF168" i="20"/>
  <c r="L32" i="43" s="1"/>
  <c r="BA122" i="20"/>
  <c r="H114" i="37" s="1"/>
  <c r="I114" i="37" s="1"/>
  <c r="AH168" i="20"/>
  <c r="L34" i="43" s="1"/>
  <c r="I168" i="20"/>
  <c r="L9" i="43" s="1"/>
  <c r="BA105" i="20"/>
  <c r="H97" i="37" s="1"/>
  <c r="I97" i="37" s="1"/>
  <c r="H168" i="20"/>
  <c r="L8" i="43" s="1"/>
  <c r="AC168" i="20"/>
  <c r="BA51" i="20"/>
  <c r="H43" i="37" s="1"/>
  <c r="I43" i="37" s="1"/>
  <c r="BA27" i="20"/>
  <c r="H19" i="37" s="1"/>
  <c r="I19" i="37" s="1"/>
  <c r="BA96" i="20"/>
  <c r="H88" i="37" s="1"/>
  <c r="I88" i="37" s="1"/>
  <c r="BA37" i="20"/>
  <c r="H29" i="37" s="1"/>
  <c r="I29" i="37" s="1"/>
  <c r="BA99" i="20"/>
  <c r="H91" i="37" s="1"/>
  <c r="I91" i="37" s="1"/>
  <c r="BA67" i="20"/>
  <c r="H59" i="37" s="1"/>
  <c r="I59" i="37" s="1"/>
  <c r="AM168" i="20"/>
  <c r="BA146" i="20"/>
  <c r="AW168" i="20"/>
  <c r="L49" i="43" s="1"/>
  <c r="BA30" i="20"/>
  <c r="H22" i="37" s="1"/>
  <c r="I22" i="37" s="1"/>
  <c r="M168" i="20"/>
  <c r="L13" i="43" s="1"/>
  <c r="G168" i="20"/>
  <c r="L7" i="43" s="1"/>
  <c r="BA33" i="20"/>
  <c r="H25" i="37" s="1"/>
  <c r="I25" i="37" s="1"/>
  <c r="AD168" i="20"/>
  <c r="L30" i="43" s="1"/>
  <c r="W168" i="20"/>
  <c r="L23" i="43" s="1"/>
  <c r="BA21" i="20"/>
  <c r="H13" i="37" s="1"/>
  <c r="I13" i="37" s="1"/>
  <c r="BA64" i="20"/>
  <c r="H56" i="37" s="1"/>
  <c r="I56" i="37" s="1"/>
  <c r="BA77" i="20"/>
  <c r="H69" i="37" s="1"/>
  <c r="I69" i="37" s="1"/>
  <c r="BA35" i="20"/>
  <c r="H27" i="37" s="1"/>
  <c r="I27" i="37" s="1"/>
  <c r="S168" i="20"/>
  <c r="L19" i="43" s="1"/>
  <c r="Z168" i="20"/>
  <c r="L26" i="43" s="1"/>
  <c r="BA132" i="20"/>
  <c r="H124" i="37" s="1"/>
  <c r="I124" i="37" s="1"/>
  <c r="AN168" i="20"/>
  <c r="L40" i="43" s="1"/>
  <c r="BA107" i="20"/>
  <c r="H99" i="37" s="1"/>
  <c r="I99" i="37" s="1"/>
  <c r="BA25" i="20"/>
  <c r="H17" i="37" s="1"/>
  <c r="I17" i="37" s="1"/>
  <c r="AE168" i="20"/>
  <c r="AK168" i="20"/>
  <c r="L37" i="43" s="1"/>
  <c r="BA143" i="20"/>
  <c r="H135" i="37" s="1"/>
  <c r="I135" i="37" s="1"/>
  <c r="BA97" i="20"/>
  <c r="H89" i="37" s="1"/>
  <c r="I89" i="37" s="1"/>
  <c r="BA115" i="20"/>
  <c r="H107" i="37" s="1"/>
  <c r="I107" i="37" s="1"/>
  <c r="AU168" i="20"/>
  <c r="L47" i="43" s="1"/>
  <c r="BA101" i="20"/>
  <c r="H93" i="37" s="1"/>
  <c r="I93" i="37" s="1"/>
  <c r="AA168" i="20"/>
  <c r="L27" i="43" s="1"/>
  <c r="AI168" i="20"/>
  <c r="L35" i="43" s="1"/>
  <c r="BA71" i="20"/>
  <c r="H63" i="37" s="1"/>
  <c r="I63" i="37" s="1"/>
  <c r="AT168" i="20"/>
  <c r="L46" i="43" s="1"/>
  <c r="BA42" i="20"/>
  <c r="H34" i="37" s="1"/>
  <c r="I34" i="37" s="1"/>
  <c r="BA68" i="20"/>
  <c r="H60" i="37" s="1"/>
  <c r="I60" i="37" s="1"/>
  <c r="R168" i="20"/>
  <c r="L18" i="43" s="1"/>
  <c r="X168" i="20"/>
  <c r="L24" i="43" s="1"/>
  <c r="BA100" i="20"/>
  <c r="H92" i="37" s="1"/>
  <c r="I92" i="37" s="1"/>
  <c r="BA136" i="20"/>
  <c r="H128" i="37" s="1"/>
  <c r="I128" i="37" s="1"/>
  <c r="BA87" i="20"/>
  <c r="H79" i="37" s="1"/>
  <c r="I79" i="37" s="1"/>
  <c r="Q168" i="20"/>
  <c r="L17" i="43" s="1"/>
  <c r="BA114" i="20"/>
  <c r="H106" i="37" s="1"/>
  <c r="I106" i="37" s="1"/>
  <c r="BA74" i="20"/>
  <c r="H66" i="37" s="1"/>
  <c r="I66" i="37" s="1"/>
  <c r="BA84" i="20"/>
  <c r="H76" i="37" s="1"/>
  <c r="I76" i="37" s="1"/>
  <c r="BA58" i="20"/>
  <c r="H50" i="37" s="1"/>
  <c r="I50" i="37" s="1"/>
  <c r="BA117" i="20"/>
  <c r="H109" i="37" s="1"/>
  <c r="I109" i="37" s="1"/>
  <c r="AL168" i="20"/>
  <c r="L38" i="43" s="1"/>
  <c r="BA134" i="20"/>
  <c r="H126" i="37" s="1"/>
  <c r="I126" i="37" s="1"/>
  <c r="BA43" i="20"/>
  <c r="H35" i="37" s="1"/>
  <c r="I35" i="37" s="1"/>
  <c r="L168" i="20"/>
  <c r="L12" i="43" s="1"/>
  <c r="BA124" i="20"/>
  <c r="H116" i="37" s="1"/>
  <c r="I116" i="37" s="1"/>
  <c r="BA88" i="20"/>
  <c r="H80" i="37" s="1"/>
  <c r="I80" i="37" s="1"/>
  <c r="BA118" i="20"/>
  <c r="H110" i="37" s="1"/>
  <c r="I110" i="37" s="1"/>
  <c r="BA108" i="20"/>
  <c r="H100" i="37" s="1"/>
  <c r="I100" i="37" s="1"/>
  <c r="BA76" i="20"/>
  <c r="H68" i="37" s="1"/>
  <c r="I68" i="37" s="1"/>
  <c r="BA85" i="20"/>
  <c r="H77" i="37" s="1"/>
  <c r="I77" i="37" s="1"/>
  <c r="T168" i="20"/>
  <c r="BA28" i="20"/>
  <c r="H20" i="37" s="1"/>
  <c r="I20" i="37" s="1"/>
  <c r="O168" i="20"/>
  <c r="L15" i="43" s="1"/>
  <c r="BA69" i="20"/>
  <c r="H61" i="37" s="1"/>
  <c r="I61" i="37" s="1"/>
  <c r="J168" i="20"/>
  <c r="L10" i="43" s="1"/>
  <c r="P168" i="20"/>
  <c r="L16" i="43" s="1"/>
  <c r="BA125" i="20"/>
  <c r="H117" i="37" s="1"/>
  <c r="I117" i="37" s="1"/>
  <c r="AV168" i="20"/>
  <c r="L48" i="43" s="1"/>
  <c r="K168" i="20"/>
  <c r="L11" i="43" s="1"/>
  <c r="BA49" i="20"/>
  <c r="H41" i="37" s="1"/>
  <c r="I41" i="37" s="1"/>
  <c r="BA59" i="20"/>
  <c r="H51" i="37" s="1"/>
  <c r="I51" i="37" s="1"/>
  <c r="BA19" i="20"/>
  <c r="H11" i="37" s="1"/>
  <c r="I11" i="37" s="1"/>
  <c r="BA26" i="20"/>
  <c r="H18" i="37" s="1"/>
  <c r="I18" i="37" s="1"/>
  <c r="AQ168" i="20"/>
  <c r="L43" i="43" s="1"/>
  <c r="U168" i="20"/>
  <c r="L21" i="43" s="1"/>
  <c r="AP168" i="20"/>
  <c r="L42" i="43" s="1"/>
  <c r="BA34" i="20"/>
  <c r="H26" i="37" s="1"/>
  <c r="I26" i="37" s="1"/>
  <c r="N168" i="20"/>
  <c r="L14" i="43" s="1"/>
  <c r="AO168" i="20"/>
  <c r="L41" i="43" s="1"/>
  <c r="BA153" i="20"/>
  <c r="BA148" i="20"/>
  <c r="AJ168" i="20"/>
  <c r="L36" i="43" s="1"/>
  <c r="AR168" i="20"/>
  <c r="L44" i="43" s="1"/>
  <c r="BA155" i="20"/>
  <c r="BA147" i="20"/>
  <c r="BA154" i="20"/>
  <c r="BA151" i="20"/>
  <c r="AS168" i="20"/>
  <c r="L45" i="43" s="1"/>
  <c r="C147" i="37" l="1"/>
  <c r="H147" i="37" s="1"/>
  <c r="I147" i="37" s="1"/>
  <c r="C145" i="37"/>
  <c r="H145" i="37" s="1"/>
  <c r="I145" i="37" s="1"/>
  <c r="C141" i="37"/>
  <c r="H141" i="37" s="1"/>
  <c r="I141" i="37" s="1"/>
  <c r="C143" i="37"/>
  <c r="H143" i="37" s="1"/>
  <c r="I143" i="37" s="1"/>
  <c r="C146" i="37"/>
  <c r="H146" i="37" s="1"/>
  <c r="I146" i="37" s="1"/>
  <c r="C139" i="37"/>
  <c r="H139" i="37" s="1"/>
  <c r="I139" i="37" s="1"/>
  <c r="C140" i="37"/>
  <c r="H140" i="37" s="1"/>
  <c r="I140" i="37" s="1"/>
  <c r="C138" i="37"/>
  <c r="H138" i="37" s="1"/>
  <c r="I138" i="37" s="1"/>
</calcChain>
</file>

<file path=xl/sharedStrings.xml><?xml version="1.0" encoding="utf-8"?>
<sst xmlns="http://schemas.openxmlformats.org/spreadsheetml/2006/main" count="2992" uniqueCount="894">
  <si>
    <t>I</t>
  </si>
  <si>
    <t>x</t>
  </si>
  <si>
    <t>THREATS</t>
  </si>
  <si>
    <t>Liv.</t>
  </si>
  <si>
    <t>A.07.01.01 Screening</t>
  </si>
  <si>
    <t>ID</t>
  </si>
  <si>
    <t>D</t>
  </si>
  <si>
    <t>RID</t>
  </si>
  <si>
    <t>R</t>
  </si>
  <si>
    <t>RD</t>
  </si>
  <si>
    <t>Vulnerab.</t>
  </si>
  <si>
    <t>By</t>
  </si>
  <si>
    <t>Cesare Gallotti (http://www.cesaregallotti.it)</t>
  </si>
  <si>
    <t>MAX</t>
  </si>
  <si>
    <t>RI</t>
  </si>
  <si>
    <t>X</t>
  </si>
  <si>
    <t xml:space="preserve">27701-A.07.02.05 Privacy impact assessment </t>
  </si>
  <si>
    <t>Privacy</t>
  </si>
  <si>
    <t>Patching</t>
  </si>
  <si>
    <t>ENISA measures</t>
  </si>
  <si>
    <t>To use according to the level in tab "ENISA risk"</t>
  </si>
  <si>
    <t>LEVEL</t>
  </si>
  <si>
    <t xml:space="preserve">MEASURE CATEGORY </t>
  </si>
  <si>
    <t xml:space="preserve">MEASURE
IDENTIFIER </t>
  </si>
  <si>
    <t xml:space="preserve">MEASURE DESCRIPTION </t>
  </si>
  <si>
    <t xml:space="preserve">RELEVANT  ISO/IEC 27001: 2013 CONTROL </t>
  </si>
  <si>
    <t>L</t>
  </si>
  <si>
    <t xml:space="preserve">Security policy and procedures for the protection of personal data </t>
  </si>
  <si>
    <t xml:space="preserve">A.1 </t>
  </si>
  <si>
    <t xml:space="preserve">The organization should document its policy with regards to personal data processing as part of its information security policy. </t>
  </si>
  <si>
    <t xml:space="preserve">A.5 Security policy  </t>
  </si>
  <si>
    <t xml:space="preserve">A.2 </t>
  </si>
  <si>
    <t xml:space="preserve">The security policy should be reviewed and revised, if necessary, on an annual basis. </t>
  </si>
  <si>
    <t>M</t>
  </si>
  <si>
    <t xml:space="preserve">A.3 </t>
  </si>
  <si>
    <t xml:space="preserve">The organization should document a separate dedicated security policy with regard to the processing of personal data. The policy should be approved by management and communicated to all employees and relevant external parties </t>
  </si>
  <si>
    <t xml:space="preserve">A.4 </t>
  </si>
  <si>
    <t xml:space="preserve">The security policy should at least refer to: the roles and responsibilities of personnel, the baseline technical and organisation measures adopted for the security of personal data, the data processors or other third parties involved in the processing of personal data. </t>
  </si>
  <si>
    <t xml:space="preserve">A.5 </t>
  </si>
  <si>
    <t xml:space="preserve">An inventory of specific policies/procedures related to the security of personal data should be created and maintained, based on the general security policy. </t>
  </si>
  <si>
    <t>H</t>
  </si>
  <si>
    <t xml:space="preserve">A.6 </t>
  </si>
  <si>
    <t xml:space="preserve">The security policy should be reviewed and revised, if necessary, on a semester basis. </t>
  </si>
  <si>
    <t xml:space="preserve">Roles and responsibilities </t>
  </si>
  <si>
    <t xml:space="preserve">B.1 </t>
  </si>
  <si>
    <t xml:space="preserve">Roles and responsibilities related to the processing of personal data should be clearly defined and allocated in accordance with the security policy. </t>
  </si>
  <si>
    <t xml:space="preserve">A.6.1.1 Information security roles and responsibilities  </t>
  </si>
  <si>
    <t xml:space="preserve">B.2 </t>
  </si>
  <si>
    <t xml:space="preserve">During internal re-organizations or terminations and change of employment, revocation of rights and responsibilities with respective hand over procedures should be clearly defined. </t>
  </si>
  <si>
    <t xml:space="preserve">B.3 </t>
  </si>
  <si>
    <t xml:space="preserve">Clear appointment of persons in charge of specific security tasks should be performed, including the appointment of a security officer. </t>
  </si>
  <si>
    <t xml:space="preserve">B.4 </t>
  </si>
  <si>
    <t xml:space="preserve">The security officer should be formally appointed (documented). The tasks and responsibilities of the security officer should also be clearly set and documented. </t>
  </si>
  <si>
    <t xml:space="preserve">B.5 </t>
  </si>
  <si>
    <t xml:space="preserve">Conflicting duties and areas of responsibility, for examples the roles of security officer, security auditor, and DPO, should considered to be segregated to reduce opportunities for unauthorized or unintentional modification or misuse of personal data.  </t>
  </si>
  <si>
    <t xml:space="preserve">Access control policy  </t>
  </si>
  <si>
    <t xml:space="preserve">C.1 </t>
  </si>
  <si>
    <t xml:space="preserve">Specific access control rights should be allocated to each role (involved in the processing of personal data) following the need to know principle. </t>
  </si>
  <si>
    <t xml:space="preserve">A.9.1.1 Access control policy </t>
  </si>
  <si>
    <t xml:space="preserve">C.2 </t>
  </si>
  <si>
    <t xml:space="preserve">An access control policy should be detailed and documented. The organization should determine in this document the appropriate access control rules, access rights and restrictions for specific user roles towards the processes and procedures related to personal data. </t>
  </si>
  <si>
    <t xml:space="preserve">C.3 </t>
  </si>
  <si>
    <t xml:space="preserve">Segregation of access control roles (e.g. access request, access authorization, access administration) should be clearly defined and documented. </t>
  </si>
  <si>
    <t xml:space="preserve">C.4 </t>
  </si>
  <si>
    <t xml:space="preserve">Roles with excessive access rights should be clearly defined and assigned to limited specific members of staff. </t>
  </si>
  <si>
    <t xml:space="preserve">Resource/asset management </t>
  </si>
  <si>
    <t xml:space="preserve">D.1 </t>
  </si>
  <si>
    <t xml:space="preserve">The organization should have a register of the IT resources used for the processing of personal data (hardware, software, and network). The register could include at least the following information: IT resource, type (e.g. server, workstation), location (physical or electronic). A specific person should be assigned the task of maintaining and updating the register (e.g. IT officer). </t>
  </si>
  <si>
    <t xml:space="preserve">A.8 Asset management </t>
  </si>
  <si>
    <t xml:space="preserve">D.2 </t>
  </si>
  <si>
    <t xml:space="preserve">IT resources should be reviewed and updated on regular basis. </t>
  </si>
  <si>
    <t xml:space="preserve">D.3 </t>
  </si>
  <si>
    <t xml:space="preserve">Roles having access to certain resources should be defined and documented. </t>
  </si>
  <si>
    <t xml:space="preserve">D.4 </t>
  </si>
  <si>
    <t xml:space="preserve">IT resources should be reviewed and updated on annual basis. </t>
  </si>
  <si>
    <t xml:space="preserve">Change management </t>
  </si>
  <si>
    <t xml:space="preserve">E.1 </t>
  </si>
  <si>
    <t xml:space="preserve">The organization should make sure that all changes to the IT system are registered and monitored by a specific person (e.g. IT or security officer). Regular monitoring of this process should take place. </t>
  </si>
  <si>
    <t xml:space="preserve">A. 12.1 Operational procedures and responsibilities  </t>
  </si>
  <si>
    <t xml:space="preserve">E.2 </t>
  </si>
  <si>
    <t xml:space="preserve">Software development should be performed in a special environment that is not connected to the IT system used for the processing of personal data. When testing is needed, dummy data should be used (not real data). In cases that this is not possible, specific procedures should be in place for the protection of personal data used in testing. </t>
  </si>
  <si>
    <t xml:space="preserve">E.3 </t>
  </si>
  <si>
    <t xml:space="preserve">A detailed and documented change policy should be in place. It should include: a process for introducing changes, the roles/users that have change rights, timelines for introducing changes. The change policy should be regularly updated. </t>
  </si>
  <si>
    <t xml:space="preserve">Data processors </t>
  </si>
  <si>
    <t xml:space="preserve">F.1 </t>
  </si>
  <si>
    <t xml:space="preserve">Formal guidelines and procedures covering the processing of personal data by data processors (contractors/outsourcing) should be defined, documented and agreed between the data controller and the data processor prior to the commencement of the processing activities. These guidelines and procedures should mandatorily establish the same level of personal data security as mandated in the organization’s security policy. </t>
  </si>
  <si>
    <t xml:space="preserve">A.15 Supplier relationships </t>
  </si>
  <si>
    <t xml:space="preserve">F.2 </t>
  </si>
  <si>
    <t xml:space="preserve">Upon finding out of a personal data breach, the data processor shall notify the controller without undue delay.  </t>
  </si>
  <si>
    <t xml:space="preserve">F.3 </t>
  </si>
  <si>
    <t xml:space="preserve">Formal requirements and obligations should be formally agreed between the data controller and the data processor. The data processor should provide sufficient documented evidence of compliance. </t>
  </si>
  <si>
    <t xml:space="preserve">F.4 </t>
  </si>
  <si>
    <t xml:space="preserve">The data controller’s organization should regularly audit the compliance of the data processor to the agreed level of requirements and obligations. </t>
  </si>
  <si>
    <t xml:space="preserve">F.5 </t>
  </si>
  <si>
    <t xml:space="preserve">The employees of the data processor who are processing personal data should be subject to specific documented confidentiality/ non-disclosure agreements. </t>
  </si>
  <si>
    <t xml:space="preserve">Incidents handling / Personal data breaches </t>
  </si>
  <si>
    <t xml:space="preserve">G.1 </t>
  </si>
  <si>
    <t xml:space="preserve">An incident response plan with detailed procedures should be defined to ensure effective and orderly response to incidents pertaining personal data. </t>
  </si>
  <si>
    <t xml:space="preserve">A.16 Information security incident management  </t>
  </si>
  <si>
    <t xml:space="preserve">G.2 </t>
  </si>
  <si>
    <t xml:space="preserve">Personal data breaches should be reported immediately to the management. Notification procedures for the reporting of the breaches to competent authorities and data subjects should be in place, following art. 33 and 34 GDPR. </t>
  </si>
  <si>
    <t xml:space="preserve">G.3 </t>
  </si>
  <si>
    <t xml:space="preserve">The incidents’ response plan should be documented, including a list of possible mitigation actions and clear assignment of roles. </t>
  </si>
  <si>
    <t xml:space="preserve">G.4 </t>
  </si>
  <si>
    <t xml:space="preserve">Incidents and personal data breaches should be recorded along with details regarding the event and subsequent mitigation actions performed. </t>
  </si>
  <si>
    <t xml:space="preserve">Business continuity </t>
  </si>
  <si>
    <t xml:space="preserve">H.1 </t>
  </si>
  <si>
    <t xml:space="preserve">The organization should establish the main procedures and controls to be followed in order to ensure the required level of continuity and availability of the IT system processing personal data (in the event of an incident/personal data breach). </t>
  </si>
  <si>
    <t>A. 17 Information security aspects of business continuity  management</t>
  </si>
  <si>
    <t xml:space="preserve">H.2 </t>
  </si>
  <si>
    <t xml:space="preserve">A BCP should be detailed and documented (following the general security policy). It should include clear actions and assignment of roles. </t>
  </si>
  <si>
    <t>A. 17 Information security aspects of business continuity management</t>
  </si>
  <si>
    <t xml:space="preserve">H.3 </t>
  </si>
  <si>
    <t xml:space="preserve">A level of guaranteed service quality should be defined in the BCP for the core business processes that provide for personal data security. </t>
  </si>
  <si>
    <t xml:space="preserve">H.4 </t>
  </si>
  <si>
    <t xml:space="preserve">Specific personnel with the necessary responsibility, authority and competence to manage business continuity in the event of an incident/personal data breach should be nominated. </t>
  </si>
  <si>
    <t xml:space="preserve">H.5 </t>
  </si>
  <si>
    <t xml:space="preserve">An alternative facility should be considered, depending on the organization and the acceptable downtime of the IT system.  </t>
  </si>
  <si>
    <t xml:space="preserve">Confidentiality of personnel </t>
  </si>
  <si>
    <t xml:space="preserve">I.1 </t>
  </si>
  <si>
    <t xml:space="preserve">The organization should ensure that all employees understand their responsibilities and obligations related to the processing of personal data. Roles and responsibilities should be clearly communicated during the pre-employment and/or induction process. </t>
  </si>
  <si>
    <t xml:space="preserve">A.7 Human resource security </t>
  </si>
  <si>
    <t xml:space="preserve">I.2 </t>
  </si>
  <si>
    <t xml:space="preserve">Prior to up taking their duties employees should be asked to review and agree on the security policy of the organization and sign respective confidentiality and non-disclosure agreements.  </t>
  </si>
  <si>
    <t xml:space="preserve">I.3 </t>
  </si>
  <si>
    <t xml:space="preserve">Employees involved in high risk processing of personal data should be bound to specific confidentiality clauses (under their employment contract or other legal act). </t>
  </si>
  <si>
    <t xml:space="preserve">Training </t>
  </si>
  <si>
    <t xml:space="preserve">J.1 </t>
  </si>
  <si>
    <t xml:space="preserve">The organization should ensure that all employees are adequately informed about the security controls of the IT system that relate to their everyday work. Employees involved in the processing of personal data should also be properly informed about relevant data protection requirements and legal obligations through regular awareness campaigns.   </t>
  </si>
  <si>
    <t>A.7.2.2 Information security awareness, education and training</t>
  </si>
  <si>
    <t xml:space="preserve">J.2 </t>
  </si>
  <si>
    <t xml:space="preserve">The organization should have structured and regular training programmes for staff, including specific programmes for the induction (to data protection matters) of newcomers. </t>
  </si>
  <si>
    <t xml:space="preserve">A.7.2.2 Information security awareness, education and training </t>
  </si>
  <si>
    <t xml:space="preserve">J.3 </t>
  </si>
  <si>
    <t xml:space="preserve">A training plan with defined goals and objectives should be prepared and executed on an annual basis. </t>
  </si>
  <si>
    <t xml:space="preserve">Access control and authentication </t>
  </si>
  <si>
    <t xml:space="preserve">K.1 </t>
  </si>
  <si>
    <t xml:space="preserve">An access control system applicable to all users accessing the IT system should be implemented. The system should allow creating, approving, reviewing and deleting user accounts. </t>
  </si>
  <si>
    <t xml:space="preserve">A.9 Access control </t>
  </si>
  <si>
    <t xml:space="preserve">K.2 </t>
  </si>
  <si>
    <t xml:space="preserve">The use of common user accounts should be avoided. In cases where this is necessary, it should be ensured that all users of the common account have the same roles and responsibilities. </t>
  </si>
  <si>
    <t xml:space="preserve">K.3 </t>
  </si>
  <si>
    <t xml:space="preserve">An authentication mechanism should be in place, allowing access to the IT system (based on the access control policy and system). As a minimum a username/password combination should be used. Passwords should respect a certain (configurable) level of complexity. </t>
  </si>
  <si>
    <t xml:space="preserve">K.4 </t>
  </si>
  <si>
    <t xml:space="preserve">The access control system should have the ability to detect and not allow the usage of passwords that don’t respect a certain (configurable) level of complexity. </t>
  </si>
  <si>
    <t xml:space="preserve">K.5 </t>
  </si>
  <si>
    <t xml:space="preserve">A specific password policy should be defined and documented. The policy should include at least password length, complexity, validity period, as well as number of acceptable unsuccessful login attempts. </t>
  </si>
  <si>
    <t xml:space="preserve">K.6 </t>
  </si>
  <si>
    <t xml:space="preserve">User passwords must be stored in a “hashed” form.  </t>
  </si>
  <si>
    <t xml:space="preserve">K.7 </t>
  </si>
  <si>
    <t xml:space="preserve">Two-factor authentication should preferably be used for accessing systems that process personal data. The authentication factors could be passwords, security tokens, USB sticks with a secret token, biometrics etc. </t>
  </si>
  <si>
    <t xml:space="preserve">K.8 </t>
  </si>
  <si>
    <t xml:space="preserve">Device authentication should be used to guarantee that the processing of personal data is performed only through specific resources in the network. </t>
  </si>
  <si>
    <t xml:space="preserve">Logging and monitoring </t>
  </si>
  <si>
    <t xml:space="preserve">L.1 </t>
  </si>
  <si>
    <t xml:space="preserve">Log files should be activated for each system/application used for the processing of personal data. They should include all types of access to data (view, modification, deletion).  </t>
  </si>
  <si>
    <t xml:space="preserve">A.12.4 Logging and monitoring </t>
  </si>
  <si>
    <t xml:space="preserve">L.2 </t>
  </si>
  <si>
    <t xml:space="preserve">Log files should be timestamped and adequately protected against tampering and unauthorized access. Clocks should be synchronised to a single reference time source </t>
  </si>
  <si>
    <t xml:space="preserve">L.3 </t>
  </si>
  <si>
    <t xml:space="preserve">Actions of the system administrators and system operators, including addition/deletion/change of user rights should be logged.  </t>
  </si>
  <si>
    <t xml:space="preserve">L.4 </t>
  </si>
  <si>
    <t xml:space="preserve">There should be no possibility of deletion or modification of log files content. Access to the log files should also be logged in addition to monitoring for detecting unusual activity. </t>
  </si>
  <si>
    <t xml:space="preserve">L.5 </t>
  </si>
  <si>
    <t xml:space="preserve">A monitoring system should process the log files and produce reports on the status of the system and notify for potential alerts.  </t>
  </si>
  <si>
    <t xml:space="preserve">Server/Database security </t>
  </si>
  <si>
    <t xml:space="preserve">M.1 </t>
  </si>
  <si>
    <t xml:space="preserve">Database and applications servers should be configured to run using a separate account, with minimum OS privileges to function correctly. </t>
  </si>
  <si>
    <t xml:space="preserve">A. 12 Operations security </t>
  </si>
  <si>
    <t xml:space="preserve">M.2 </t>
  </si>
  <si>
    <t xml:space="preserve">Database and applications servers should only process the personal data that are actually needed to process in order to achieve its processing purposes. </t>
  </si>
  <si>
    <t xml:space="preserve">M.3 </t>
  </si>
  <si>
    <t xml:space="preserve">Encryption solutions should be considered on specific files or records through software or hardware implementation.  </t>
  </si>
  <si>
    <t xml:space="preserve">M.4 </t>
  </si>
  <si>
    <t xml:space="preserve">Encrypting storage drives should be considered </t>
  </si>
  <si>
    <t xml:space="preserve">M.5 </t>
  </si>
  <si>
    <t xml:space="preserve">Pseudonymization techniques should be applied through separation of data from direct identifiers to avoid linking to data subject without additional information </t>
  </si>
  <si>
    <t xml:space="preserve">M.6 </t>
  </si>
  <si>
    <t xml:space="preserve">Techniques supporting privacy at the database level, such as authorized queries, privacy preserving data base querying, searchable encryption, etc., should be considered.  </t>
  </si>
  <si>
    <t xml:space="preserve">Workstation security </t>
  </si>
  <si>
    <t xml:space="preserve">N.1 </t>
  </si>
  <si>
    <t xml:space="preserve">Users should not be able to deactivate or bypass security settings. </t>
  </si>
  <si>
    <t xml:space="preserve">A. 14.1 Security requirements of information systems </t>
  </si>
  <si>
    <t xml:space="preserve">N.2 </t>
  </si>
  <si>
    <t xml:space="preserve">Anti-virus applications and detection signatures should be configured on a weekly basis. </t>
  </si>
  <si>
    <t xml:space="preserve">N.3 </t>
  </si>
  <si>
    <t xml:space="preserve">Users should not have privileges to install or deactivate unauthorized software applications. </t>
  </si>
  <si>
    <t xml:space="preserve">N.4 </t>
  </si>
  <si>
    <t xml:space="preserve">The system should have session timeouts when the user has not been active for a certain time period. </t>
  </si>
  <si>
    <t xml:space="preserve">N.5 </t>
  </si>
  <si>
    <t xml:space="preserve">Critical security updates released by the operating system developer should be installed regularly. </t>
  </si>
  <si>
    <t xml:space="preserve">N.6 </t>
  </si>
  <si>
    <t xml:space="preserve">Anti-virus applications and detection signatures should be configured on a daily basis. </t>
  </si>
  <si>
    <t xml:space="preserve">N.7 </t>
  </si>
  <si>
    <t xml:space="preserve">It should not be allowed to transfer personal data from workstations to external storage devices (e.g. USB, DVD, external hard drives). </t>
  </si>
  <si>
    <t xml:space="preserve">N.8 </t>
  </si>
  <si>
    <t xml:space="preserve">Workstations used for the processing of personal data should preferably not be connected to the Internet unless security measures are in place to prevent unauthorised processing, copying and transfer of personal data on store. </t>
  </si>
  <si>
    <t xml:space="preserve">N.9 </t>
  </si>
  <si>
    <t xml:space="preserve">Full disk encryption should be enabled on the workstation operating system drives </t>
  </si>
  <si>
    <t xml:space="preserve">Network/Communication security </t>
  </si>
  <si>
    <t xml:space="preserve">O.1 </t>
  </si>
  <si>
    <t xml:space="preserve">Whenever access is performed through the Internet, communication should be encrypted through cryptographic protocols (TLS/SSL). </t>
  </si>
  <si>
    <t xml:space="preserve">A.13 Communications Security </t>
  </si>
  <si>
    <t xml:space="preserve">O.2 </t>
  </si>
  <si>
    <t xml:space="preserve">Wireless access to the IT system should be allowed only for specific users and processes. It should be protected by encryption mechanisms. </t>
  </si>
  <si>
    <t xml:space="preserve">O.3 </t>
  </si>
  <si>
    <t xml:space="preserve">Remote access to the IT system should in general be avoided. In cases where this is absolutely necessary, it should be performed only under the control and monitoring of a specific person from the organization (e.g. IT administrator/security officer) through pre-defined devices. </t>
  </si>
  <si>
    <t xml:space="preserve">O.4 </t>
  </si>
  <si>
    <t xml:space="preserve">Traffic to and from the IT system should be monitored and controlled through Firewalls and Intrusion Detection Systems. </t>
  </si>
  <si>
    <t xml:space="preserve">O.5 </t>
  </si>
  <si>
    <t xml:space="preserve">Connection to the internet should not be allowed to servers and workstations used for the processing of personal data. </t>
  </si>
  <si>
    <t xml:space="preserve">O.6 </t>
  </si>
  <si>
    <t xml:space="preserve">The network of the information system should be segregated from the other networks of the data controller.  </t>
  </si>
  <si>
    <t xml:space="preserve">O.7 </t>
  </si>
  <si>
    <t xml:space="preserve">Access to the IT system should be performed only by pre-authorized devices and terminal using techniques such as MAC filtering or Network Access Control (NAC) </t>
  </si>
  <si>
    <t xml:space="preserve">Back-ups </t>
  </si>
  <si>
    <t xml:space="preserve">P.1 </t>
  </si>
  <si>
    <t xml:space="preserve">Backup and data restore procedures should be defined, documented and clearly linked to roles and responsibilities.  </t>
  </si>
  <si>
    <t xml:space="preserve">A.12.3 Back-Up </t>
  </si>
  <si>
    <t xml:space="preserve">P.2 </t>
  </si>
  <si>
    <t xml:space="preserve">Backups should be given an appropriate level of physical and environmental protection consistent with the standards applied on the originating data. </t>
  </si>
  <si>
    <t xml:space="preserve">P.3 </t>
  </si>
  <si>
    <t xml:space="preserve">Execution of backups should be monitored to ensure completeness.  </t>
  </si>
  <si>
    <t xml:space="preserve">P.4 </t>
  </si>
  <si>
    <t xml:space="preserve">Full backups should be carried out regularly. </t>
  </si>
  <si>
    <t xml:space="preserve">P.5 </t>
  </si>
  <si>
    <t xml:space="preserve">Backup media should be regularly tested to ensure that they can be relied upon for emergency use. </t>
  </si>
  <si>
    <t xml:space="preserve">P.6 </t>
  </si>
  <si>
    <t xml:space="preserve">Scheduled incremental backups should be carried out at least on a daily basis. </t>
  </si>
  <si>
    <t xml:space="preserve">P.7 </t>
  </si>
  <si>
    <t xml:space="preserve">Copies of the backup should be securely stored in different locations.  </t>
  </si>
  <si>
    <t xml:space="preserve">P.8 </t>
  </si>
  <si>
    <t xml:space="preserve">In case a third party service for back up storage is used, the copy must be encrypted before being transmitted from the data controller.  </t>
  </si>
  <si>
    <t xml:space="preserve">P.9 </t>
  </si>
  <si>
    <t xml:space="preserve">Copies of backups should be encrypted and securely stored offline as well. </t>
  </si>
  <si>
    <t xml:space="preserve">Mobile/Portable devices </t>
  </si>
  <si>
    <t xml:space="preserve">Q.1 </t>
  </si>
  <si>
    <t xml:space="preserve">Mobile and portable device management procedures should be defined and documented establishing clear rules for their proper use. </t>
  </si>
  <si>
    <t xml:space="preserve">A. 6.2 Mobile devices and teleworking  </t>
  </si>
  <si>
    <t xml:space="preserve">Q.2 </t>
  </si>
  <si>
    <t xml:space="preserve">Mobile devices that are allowed to access the information system should be pre-registered and pre-authorized.  </t>
  </si>
  <si>
    <t xml:space="preserve">Q.3 </t>
  </si>
  <si>
    <t xml:space="preserve">Mobile devices should be subject to the same levels of access control procedures (to the data processing system) as other terminal equipment. </t>
  </si>
  <si>
    <t xml:space="preserve">Q.4 </t>
  </si>
  <si>
    <t xml:space="preserve">Specific roles and responsibilities regarding mobile and portable device management should be clearly defined.  </t>
  </si>
  <si>
    <t xml:space="preserve">Q.5 </t>
  </si>
  <si>
    <t xml:space="preserve">The organization should be able to remotely erase personal data (related to its processing operation) on a mobile device that has been compromised. </t>
  </si>
  <si>
    <t xml:space="preserve">Q.6 </t>
  </si>
  <si>
    <t xml:space="preserve">Mobile devices should support separation of private and business use of the device through secure software containers.  </t>
  </si>
  <si>
    <t xml:space="preserve">Q.7 </t>
  </si>
  <si>
    <t xml:space="preserve">Mobile devices should be physically protected against theft when not in use.  </t>
  </si>
  <si>
    <t xml:space="preserve">Q.8 </t>
  </si>
  <si>
    <t xml:space="preserve">Two factor authentication should be considered for accessing mobile devices </t>
  </si>
  <si>
    <t xml:space="preserve">Q.9 </t>
  </si>
  <si>
    <t xml:space="preserve">Personal data stored at the mobile device (as part of the organization’s data processing operation) should be encrypted. </t>
  </si>
  <si>
    <t xml:space="preserve">Application lifecycle security </t>
  </si>
  <si>
    <t xml:space="preserve">R.1 </t>
  </si>
  <si>
    <t xml:space="preserve">During the development lifecycle best practises, state of the art and well acknowledged secure development practices, frameworks or standards should be followed.  </t>
  </si>
  <si>
    <t xml:space="preserve">A.12.6 Technical vulnerability management &amp; A.14.2 Security in development and support </t>
  </si>
  <si>
    <t xml:space="preserve">R.2 </t>
  </si>
  <si>
    <t xml:space="preserve">Specific security requirements should be defined during the early stages of the development lifecycle.  </t>
  </si>
  <si>
    <t>A.12.6 Technical vulnerability management &amp; A.14.2 Security in development and support processes</t>
  </si>
  <si>
    <t xml:space="preserve">R.3 </t>
  </si>
  <si>
    <t xml:space="preserve">Specific technologies and techniques designed for supporting privacy and data protection (also referred to as Privacy Enhancing Technologies (PETs)) should be adopted in analogy to the security requirements.   </t>
  </si>
  <si>
    <t xml:space="preserve">R.4 </t>
  </si>
  <si>
    <t xml:space="preserve">Secure coding standards and practises should be followed.  </t>
  </si>
  <si>
    <t xml:space="preserve">R.5 </t>
  </si>
  <si>
    <t xml:space="preserve">During the development, testing and validation against the implementation of the initial security requirements should be performed.  </t>
  </si>
  <si>
    <t xml:space="preserve">R.6 </t>
  </si>
  <si>
    <t xml:space="preserve">Vulnerability assessment, application and infrastructure penetration testing should be performed by a trusted third party prior to the operational adoption. The application shall not be adopted unless the required level of security is achieved. </t>
  </si>
  <si>
    <t xml:space="preserve">R.7 </t>
  </si>
  <si>
    <t xml:space="preserve">Periodic penetration testing should be carried out. </t>
  </si>
  <si>
    <t xml:space="preserve">R.8 </t>
  </si>
  <si>
    <t xml:space="preserve">Information about technical vulnerabilities of information systems being used should be obtained.  </t>
  </si>
  <si>
    <t xml:space="preserve">R.9 </t>
  </si>
  <si>
    <t xml:space="preserve">Software patches should be tested and evaluated before they are installed in an operational environment.  </t>
  </si>
  <si>
    <t xml:space="preserve">Data deletion/disposal </t>
  </si>
  <si>
    <t xml:space="preserve">S.1 </t>
  </si>
  <si>
    <t xml:space="preserve">Software-based overwriting should be performed on all media prior to their disposal. In cases where this is not possible (CD’s, DVD’s, etc.) physical destruction should be performed.  </t>
  </si>
  <si>
    <t xml:space="preserve">A. 8.3.2 Disposal of media &amp; A.11.2.7 Secure disposal or reuse of equipment </t>
  </si>
  <si>
    <t xml:space="preserve">S.2 </t>
  </si>
  <si>
    <t xml:space="preserve">Shredding of paper and portable media used to store personal data shall be carried out.  </t>
  </si>
  <si>
    <t xml:space="preserve">S.3 </t>
  </si>
  <si>
    <t xml:space="preserve">Multiple passes of software-based overwriting should be performed on all media before being disposed. </t>
  </si>
  <si>
    <t xml:space="preserve">A. 8.3.2 Disposal of media &amp; A.11.2.7 Secure disposal or reuse of equipment  </t>
  </si>
  <si>
    <t xml:space="preserve">S.4 </t>
  </si>
  <si>
    <t xml:space="preserve">If a third party’s services are used to securely dispose of media or paper based records, a service agreement should be in place and a record of destruction of records should be produced as appropriate.  </t>
  </si>
  <si>
    <t xml:space="preserve">S.5 </t>
  </si>
  <si>
    <t xml:space="preserve">Following the software erasure, additional hardware based measures such as degaussing should be performed. Depending on the case, physical destruction should also be considered. </t>
  </si>
  <si>
    <t xml:space="preserve">A. 8.3.2 Disposal of media &amp; A.11.2.7 Secure disposal or reuse of equipment   </t>
  </si>
  <si>
    <t xml:space="preserve">S.6 </t>
  </si>
  <si>
    <t xml:space="preserve">  If a third party, therefor data processor, is being used for destruction of media or paper based files, it should be considered that the process takes place at the premises of the data controller (and avoid off-site transfer of personal data. </t>
  </si>
  <si>
    <t xml:space="preserve">Physical security </t>
  </si>
  <si>
    <t xml:space="preserve">T.1 </t>
  </si>
  <si>
    <t xml:space="preserve">The physical perimeter of the IT system infrastructure should not be accessible by non-authorized personnel.  </t>
  </si>
  <si>
    <t xml:space="preserve">A.11 – Physical and environmental security </t>
  </si>
  <si>
    <t xml:space="preserve">T.2 </t>
  </si>
  <si>
    <t xml:space="preserve">Clear identification, through appropriate means e.g. ID Badges, for all personnel and visitors accessing the premises of the organization should be established, as appropriate. </t>
  </si>
  <si>
    <t xml:space="preserve">T.3 </t>
  </si>
  <si>
    <t xml:space="preserve">Secure zones should be defined and be protected by appropriate entry controls. A physical log book or electronic audit trail of all access should be securely maintained and monitored </t>
  </si>
  <si>
    <t xml:space="preserve">T.4 </t>
  </si>
  <si>
    <t xml:space="preserve">Intruder detection systems should be installed in all security zones. </t>
  </si>
  <si>
    <t xml:space="preserve">T.5 </t>
  </si>
  <si>
    <t xml:space="preserve">Physical barriers should, where applicable, be built to prevent unauthorized physical access. </t>
  </si>
  <si>
    <t xml:space="preserve">T.6 </t>
  </si>
  <si>
    <t xml:space="preserve">Vacant secure areas should be physically locked and periodically reviewed </t>
  </si>
  <si>
    <t xml:space="preserve">T.7 </t>
  </si>
  <si>
    <t xml:space="preserve">An automatic fire suppression system, closed control dedicated air conditioning system and uninterruptible power supply (UPS) should be implemented at the server room </t>
  </si>
  <si>
    <t xml:space="preserve">T.8 </t>
  </si>
  <si>
    <t xml:space="preserve">External party support service personnel should be granted restricted access to secure areas. </t>
  </si>
  <si>
    <t>Email</t>
  </si>
  <si>
    <t>DPO</t>
  </si>
  <si>
    <t>Email DPO</t>
  </si>
  <si>
    <t>Spreadsheet for the information security and personal data risk assessment</t>
  </si>
  <si>
    <t>Organization</t>
  </si>
  <si>
    <t>Name of the organization</t>
  </si>
  <si>
    <t>Address</t>
  </si>
  <si>
    <t>VAT</t>
  </si>
  <si>
    <t>Digital address (e.g. email)</t>
  </si>
  <si>
    <t>Written by</t>
  </si>
  <si>
    <t>Version</t>
  </si>
  <si>
    <t>Confidentiality</t>
  </si>
  <si>
    <t>From VERA 5.0 (http://www.cesaregallotti.it).</t>
  </si>
  <si>
    <t>Internal use. Only for Top management, management review participants, ISMS and privacy consultants and auditors.</t>
  </si>
  <si>
    <t>VERA is under Creative Commons Attribution 4.0 International
http://creativecommons.org/licenses/by/4.0/ 
When using VERA, its author must be reported (Cesare Gallotti with link to http://www.cesaregallotti.it).
Includes some ideas from "Handbook on Security of Personal Data Processing" of ENISA (December 2017), CNIL template for the record of processing activities, controls from ISO/IEC 27001 and 27701.</t>
  </si>
  <si>
    <t>Changes</t>
  </si>
  <si>
    <t>Identification and evaluation of information assets</t>
  </si>
  <si>
    <t>Step 1 - Identify and evaluate information according with criteria in tab "CIA values".</t>
  </si>
  <si>
    <t>Processes or functions</t>
  </si>
  <si>
    <t>Information assets</t>
  </si>
  <si>
    <t>Processing activities and purposes</t>
  </si>
  <si>
    <t>Organization's role</t>
  </si>
  <si>
    <t>Controller; Joint controller; Processor</t>
  </si>
  <si>
    <t>Conf.</t>
  </si>
  <si>
    <t>Int.</t>
  </si>
  <si>
    <t>Aval.</t>
  </si>
  <si>
    <t>Notes (justifications)</t>
  </si>
  <si>
    <r>
      <rPr>
        <b/>
        <sz val="10"/>
        <rFont val="Calibri"/>
        <family val="2"/>
        <scheme val="minor"/>
      </rPr>
      <t>Confidentiality</t>
    </r>
    <r>
      <rPr>
        <sz val="10"/>
        <rFont val="Calibri"/>
        <family val="2"/>
        <scheme val="minor"/>
      </rPr>
      <t xml:space="preserve">: 
</t>
    </r>
    <r>
      <rPr>
        <b/>
        <sz val="10"/>
        <rFont val="Calibri"/>
        <family val="2"/>
        <scheme val="minor"/>
      </rPr>
      <t>Integrity</t>
    </r>
    <r>
      <rPr>
        <sz val="10"/>
        <rFont val="Calibri"/>
        <family val="2"/>
        <scheme val="minor"/>
      </rPr>
      <t xml:space="preserve">: 
</t>
    </r>
    <r>
      <rPr>
        <b/>
        <sz val="10"/>
        <rFont val="Calibri"/>
        <family val="2"/>
        <scheme val="minor"/>
      </rPr>
      <t>Availability</t>
    </r>
    <r>
      <rPr>
        <sz val="10"/>
        <rFont val="Calibri"/>
        <family val="2"/>
        <scheme val="minor"/>
      </rPr>
      <t>:</t>
    </r>
  </si>
  <si>
    <t>MTPD (Max time process downtime)</t>
  </si>
  <si>
    <t>Archives: IT systems, physical archives, other archives</t>
  </si>
  <si>
    <t>If appropriate (e.g. for PIA), include description of the data lifecycle.</t>
  </si>
  <si>
    <t>Contact persons</t>
  </si>
  <si>
    <t>People that evaluated this information.</t>
  </si>
  <si>
    <t>Data subjects</t>
  </si>
  <si>
    <t>Recipients</t>
  </si>
  <si>
    <t>Including:
- processors;
- authorized persons (groups of);
- internal functions;
- other controllers or joint controllers.</t>
  </si>
  <si>
    <t>Extra EEA?</t>
  </si>
  <si>
    <t>- Yes (where)
- No.</t>
  </si>
  <si>
    <t>Retention time</t>
  </si>
  <si>
    <t>Criteria for information assets evaluation</t>
  </si>
  <si>
    <t>C - Confidentiality</t>
  </si>
  <si>
    <t>I - Integrity</t>
  </si>
  <si>
    <t>A - Availability</t>
  </si>
  <si>
    <t>1 - Low</t>
  </si>
  <si>
    <r>
      <rPr>
        <b/>
        <sz val="10"/>
        <rFont val="Calibri"/>
        <family val="2"/>
        <scheme val="minor"/>
      </rPr>
      <t xml:space="preserve">Organization
</t>
    </r>
    <r>
      <rPr>
        <sz val="10"/>
        <rFont val="Calibri"/>
        <family val="2"/>
        <scheme val="minor"/>
      </rPr>
      <t xml:space="preserve">Information doesn’t have specific integrity requirements and is not part of economic or financial or health transactions.
</t>
    </r>
    <r>
      <rPr>
        <b/>
        <sz val="10"/>
        <rFont val="Calibri"/>
        <family val="2"/>
        <scheme val="minor"/>
      </rPr>
      <t xml:space="preserve">Data subjects
</t>
    </r>
    <r>
      <rPr>
        <sz val="10"/>
        <rFont val="Calibri"/>
        <family val="2"/>
        <scheme val="minor"/>
      </rPr>
      <t>Low impacts: annoyance and time for correcting data.</t>
    </r>
  </si>
  <si>
    <r>
      <rPr>
        <b/>
        <sz val="10"/>
        <rFont val="Calibri"/>
        <family val="2"/>
        <scheme val="minor"/>
      </rPr>
      <t xml:space="preserve">Organization
</t>
    </r>
    <r>
      <rPr>
        <sz val="10"/>
        <rFont val="Calibri"/>
        <family val="2"/>
        <scheme val="minor"/>
      </rPr>
      <t xml:space="preserve">The unavailability of information doesn’t have economic impacts because they are not linked with SLAs.
</t>
    </r>
    <r>
      <rPr>
        <b/>
        <sz val="10"/>
        <rFont val="Calibri"/>
        <family val="2"/>
        <scheme val="minor"/>
      </rPr>
      <t xml:space="preserve">Data subjects
</t>
    </r>
    <r>
      <rPr>
        <sz val="10"/>
        <rFont val="Calibri"/>
        <family val="2"/>
        <scheme val="minor"/>
      </rPr>
      <t>Low impacts: annoyance and time for correcting data.</t>
    </r>
  </si>
  <si>
    <t>2 - Medium</t>
  </si>
  <si>
    <t>3 - High</t>
  </si>
  <si>
    <r>
      <rPr>
        <b/>
        <sz val="10"/>
        <rFont val="Calibri"/>
        <family val="2"/>
        <scheme val="minor"/>
      </rPr>
      <t>Organization</t>
    </r>
    <r>
      <rPr>
        <sz val="10"/>
        <rFont val="Calibri"/>
        <family val="2"/>
        <scheme val="minor"/>
      </rPr>
      <t xml:space="preserve">
The loss of confidentiality, in the worst case scenario, can have high impacts from a financial,  market sharing, regulatory and long term reputation (brand) point of view.
</t>
    </r>
    <r>
      <rPr>
        <b/>
        <sz val="10"/>
        <rFont val="Calibri"/>
        <family val="2"/>
        <scheme val="minor"/>
      </rPr>
      <t>Data subjects</t>
    </r>
    <r>
      <rPr>
        <sz val="10"/>
        <rFont val="Calibri"/>
        <family val="2"/>
        <scheme val="minor"/>
      </rPr>
      <t xml:space="preserve">
High impact (e.g. unavailability of money, property damage, loss of work, legal litigations, health damage) that can hardly resolved.</t>
    </r>
  </si>
  <si>
    <r>
      <rPr>
        <b/>
        <sz val="10"/>
        <rFont val="Calibri"/>
        <family val="2"/>
        <scheme val="minor"/>
      </rPr>
      <t>Organization</t>
    </r>
    <r>
      <rPr>
        <sz val="10"/>
        <rFont val="Calibri"/>
        <family val="2"/>
        <scheme val="minor"/>
      </rPr>
      <t xml:space="preserve">
Information is not part of financial or health transactions. The loss of integrity have limited impacts on operations, regulatory obligations or long term reputation (brand).
</t>
    </r>
    <r>
      <rPr>
        <b/>
        <sz val="10"/>
        <rFont val="Calibri"/>
        <family val="2"/>
        <scheme val="minor"/>
      </rPr>
      <t>Data subjects</t>
    </r>
    <r>
      <rPr>
        <sz val="10"/>
        <rFont val="Calibri"/>
        <family val="2"/>
        <scheme val="minor"/>
      </rPr>
      <t xml:space="preserve">
High impact (e.g. unavailability of money, property damage, loss of work, legal litigations, health damage) that can hardly resolved.</t>
    </r>
  </si>
  <si>
    <r>
      <rPr>
        <b/>
        <sz val="10"/>
        <rFont val="Calibri"/>
        <family val="2"/>
        <scheme val="minor"/>
      </rPr>
      <t>Organization</t>
    </r>
    <r>
      <rPr>
        <sz val="10"/>
        <rFont val="Calibri"/>
        <family val="2"/>
        <scheme val="minor"/>
      </rPr>
      <t xml:space="preserve">
The unavailability of information have high economic impacts (considering SLAs).
</t>
    </r>
    <r>
      <rPr>
        <b/>
        <sz val="10"/>
        <rFont val="Calibri"/>
        <family val="2"/>
        <scheme val="minor"/>
      </rPr>
      <t>Data subjects</t>
    </r>
    <r>
      <rPr>
        <sz val="10"/>
        <rFont val="Calibri"/>
        <family val="2"/>
        <scheme val="minor"/>
      </rPr>
      <t xml:space="preserve">
High impact (e.g. unavailability of money, property damage, loss of work, legal litigations, health damage) that can hardly resolved.</t>
    </r>
  </si>
  <si>
    <t>4 - Critical</t>
  </si>
  <si>
    <t>Physical Damage</t>
  </si>
  <si>
    <t>Natural events</t>
  </si>
  <si>
    <t>Loss of essential services</t>
  </si>
  <si>
    <t>Disturbance</t>
  </si>
  <si>
    <t>Compromise of information</t>
  </si>
  <si>
    <t>Technical failures</t>
  </si>
  <si>
    <t>Unauthorised actions</t>
  </si>
  <si>
    <t>Compromise of functions</t>
  </si>
  <si>
    <t>Threat Category</t>
  </si>
  <si>
    <t>Threat</t>
  </si>
  <si>
    <t>Likelihood</t>
  </si>
  <si>
    <t>CIA parameters</t>
  </si>
  <si>
    <t>Natural</t>
  </si>
  <si>
    <t>Deliberate</t>
  </si>
  <si>
    <t>Non deliberate</t>
  </si>
  <si>
    <t>Notes</t>
  </si>
  <si>
    <t>Notes (justification)</t>
  </si>
  <si>
    <t>Fire</t>
  </si>
  <si>
    <t>Water damage</t>
  </si>
  <si>
    <t>Pollution - Dust - Corrosion - Freezing</t>
  </si>
  <si>
    <t>Voluntary destruction of equipment or media or errors (including negligence)</t>
  </si>
  <si>
    <t>Climatic phenomenon (e.g. hurricanes, snow)</t>
  </si>
  <si>
    <t>Earthquake (or volcanic phenomenon)</t>
  </si>
  <si>
    <t>Lightning</t>
  </si>
  <si>
    <t>Failure of air conditioning, cooling or water supply</t>
  </si>
  <si>
    <t>Loss of power supply or power fluctuation</t>
  </si>
  <si>
    <t>Failure of telecommunication components</t>
  </si>
  <si>
    <t>Transmission errors (including misrouting of messages)</t>
  </si>
  <si>
    <t>Failure to TLC lines (including physical damages to the cables)</t>
  </si>
  <si>
    <t>TLC traffic overloading</t>
  </si>
  <si>
    <t>Loss of external services (including ISP, CSP, DR sites, second or third level technical support, BPO) e.g. because of  supplier default, closure, incidents</t>
  </si>
  <si>
    <t>Staff shortage (e.g. sickness, strikes)</t>
  </si>
  <si>
    <t>Electromagnetic radiation - Thermal radiation - Electromagnetic pulses</t>
  </si>
  <si>
    <t>Eavesdropping (including traffic analysis)</t>
  </si>
  <si>
    <t>Theft of media or documents</t>
  </si>
  <si>
    <t>Theft of equipment or hardware components</t>
  </si>
  <si>
    <t>Retrieval of recycled or discarded media</t>
  </si>
  <si>
    <t>Disclosure (by employees or contractors)</t>
  </si>
  <si>
    <t>Data from untrustworthy sources</t>
  </si>
  <si>
    <t>Communications infiltration</t>
  </si>
  <si>
    <t>Repudiation of messages</t>
  </si>
  <si>
    <t>IT equipment failure or malfunction</t>
  </si>
  <si>
    <t>Saturation of the IT systems</t>
  </si>
  <si>
    <t>Malfunction of software developed for customers</t>
  </si>
  <si>
    <t>Malfunction of software packages for internal use.</t>
  </si>
  <si>
    <t>Malfunction of software developed for internal use.</t>
  </si>
  <si>
    <t>Hardware or system maintenance error</t>
  </si>
  <si>
    <t>Unauthorised or careless use of equipment</t>
  </si>
  <si>
    <t>Illegal import/export of software (fraudulent copying of sw, use of copied sw)</t>
  </si>
  <si>
    <t>Unauthorized business data alteration by malicious user</t>
  </si>
  <si>
    <t>Malicious software</t>
  </si>
  <si>
    <t>Network access by unauthorized users (e.g. from unauthorized wireless AP)</t>
  </si>
  <si>
    <t>Use of network facilities in an unauthorized way or abuse of authorizations</t>
  </si>
  <si>
    <t>Unauthorized (intended or accidental) processing</t>
  </si>
  <si>
    <t>Business user errors</t>
  </si>
  <si>
    <t>Use of software by unauthorized users or unauthorized enhancement of privileges</t>
  </si>
  <si>
    <t>Deterioration of storage media</t>
  </si>
  <si>
    <t>Use of software in an unauthorized way</t>
  </si>
  <si>
    <t>Identity theft</t>
  </si>
  <si>
    <t>IA</t>
  </si>
  <si>
    <t>A</t>
  </si>
  <si>
    <t>CIA</t>
  </si>
  <si>
    <t>C</t>
  </si>
  <si>
    <t>CA</t>
  </si>
  <si>
    <t>NOTE: The likelihood in this model must be customized (they are from a very little Italian company that provides hosting services)</t>
  </si>
  <si>
    <t>Offices and data centres are in areas without climate issues.</t>
  </si>
  <si>
    <t>Data are not interesting for having attacks of this sort.
The data centre and offices are not in areas where this kind of attack is likely.
The company does not look as interesting for attackers.</t>
  </si>
  <si>
    <t>Lately we experienced many malfunctions.</t>
  </si>
  <si>
    <t>Surveys say that this attack is for sure (even if antimalware systems block it).</t>
  </si>
  <si>
    <t>Surveys say that this attack, done by experts or inexperienced attackers, is for sure (even if firewall systems block it).</t>
  </si>
  <si>
    <t>Employees could improperly use the services.
Compromising of services does not help them, therefore this threat is evaluated as "average".</t>
  </si>
  <si>
    <t>Threat likelihood criteria</t>
  </si>
  <si>
    <t>Lev.</t>
  </si>
  <si>
    <t>Likelihood criteria</t>
  </si>
  <si>
    <r>
      <t xml:space="preserve">One of the following:
- threat is less likely than in most important information security reports and surveys;
- in case of </t>
    </r>
    <r>
      <rPr>
        <b/>
        <sz val="10"/>
        <rFont val="Calibri"/>
        <family val="2"/>
        <scheme val="minor"/>
      </rPr>
      <t>deliberate attack</t>
    </r>
    <r>
      <rPr>
        <sz val="10"/>
        <rFont val="Calibri"/>
        <family val="2"/>
        <scheme val="minor"/>
      </rPr>
      <t xml:space="preserve">, information are not important for attackers and brand is not compromised so attacks are not initiated or attackers don't have many resources.
- in case of </t>
    </r>
    <r>
      <rPr>
        <b/>
        <sz val="10"/>
        <rFont val="Calibri"/>
        <family val="2"/>
        <scheme val="minor"/>
      </rPr>
      <t>unintentional attack</t>
    </r>
    <r>
      <rPr>
        <sz val="10"/>
        <rFont val="Calibri"/>
        <family val="2"/>
        <scheme val="minor"/>
      </rPr>
      <t xml:space="preserve">, the scope is not complex so it is difficult to do mistakes;
- in case of </t>
    </r>
    <r>
      <rPr>
        <b/>
        <sz val="10"/>
        <rFont val="Calibri"/>
        <family val="2"/>
        <scheme val="minor"/>
      </rPr>
      <t>natural events</t>
    </r>
    <r>
      <rPr>
        <sz val="10"/>
        <rFont val="Calibri"/>
        <family val="2"/>
        <scheme val="minor"/>
      </rPr>
      <t>, reports and surveys show that the threat is rare.</t>
    </r>
  </si>
  <si>
    <r>
      <t xml:space="preserve">One of the following:
- threat is likely as in most important information security reports and surveys;
- in case of </t>
    </r>
    <r>
      <rPr>
        <b/>
        <sz val="10"/>
        <rFont val="Calibri"/>
        <family val="2"/>
        <scheme val="minor"/>
      </rPr>
      <t>deliberate attack</t>
    </r>
    <r>
      <rPr>
        <sz val="10"/>
        <rFont val="Calibri"/>
        <family val="2"/>
        <scheme val="minor"/>
      </rPr>
      <t xml:space="preserve">, information are important for attackers and brand is not compromised so attackers don't have many motives, competence, resources; as alternative, public reports say that this threat is unlikely;
- in case of </t>
    </r>
    <r>
      <rPr>
        <b/>
        <sz val="10"/>
        <rFont val="Calibri"/>
        <family val="2"/>
        <scheme val="minor"/>
      </rPr>
      <t>unintentional attack</t>
    </r>
    <r>
      <rPr>
        <sz val="10"/>
        <rFont val="Calibri"/>
        <family val="2"/>
        <scheme val="minor"/>
      </rPr>
      <t xml:space="preserve">, the scope has a medium complexity so mistakes can be made;
- in case of </t>
    </r>
    <r>
      <rPr>
        <b/>
        <sz val="10"/>
        <rFont val="Calibri"/>
        <family val="2"/>
        <scheme val="minor"/>
      </rPr>
      <t>natural events</t>
    </r>
    <r>
      <rPr>
        <sz val="10"/>
        <rFont val="Calibri"/>
        <family val="2"/>
        <scheme val="minor"/>
      </rPr>
      <t>, reports and surveys show that the threat can happen.</t>
    </r>
  </si>
  <si>
    <r>
      <t xml:space="preserve">One of the following:
- threat is more likely as in most important information security reports and surveys or such surveys say that the attack it is for sure;
- in case of </t>
    </r>
    <r>
      <rPr>
        <b/>
        <sz val="10"/>
        <rFont val="Calibri"/>
        <family val="2"/>
        <scheme val="minor"/>
      </rPr>
      <t>deliberate attack</t>
    </r>
    <r>
      <rPr>
        <sz val="10"/>
        <rFont val="Calibri"/>
        <family val="2"/>
        <scheme val="minor"/>
      </rPr>
      <t xml:space="preserve">, information are very important for attackers and brand can be compromised so attackers have many motives, competence, resources.
- in case of </t>
    </r>
    <r>
      <rPr>
        <b/>
        <sz val="10"/>
        <rFont val="Calibri"/>
        <family val="2"/>
        <scheme val="minor"/>
      </rPr>
      <t>unintentional attack</t>
    </r>
    <r>
      <rPr>
        <sz val="10"/>
        <rFont val="Calibri"/>
        <family val="2"/>
        <scheme val="minor"/>
      </rPr>
      <t xml:space="preserve">, the scope has a high complexity (e.g. may sites, types of IT systems, internal or external users) so mistakes are frequent;
- in case of </t>
    </r>
    <r>
      <rPr>
        <b/>
        <sz val="10"/>
        <rFont val="Calibri"/>
        <family val="2"/>
        <scheme val="minor"/>
      </rPr>
      <t>natural events</t>
    </r>
    <r>
      <rPr>
        <sz val="10"/>
        <rFont val="Calibri"/>
        <family val="2"/>
        <scheme val="minor"/>
      </rPr>
      <t>, reports and surveys show that the threat is for sure.</t>
    </r>
  </si>
  <si>
    <t>Threat identification and evaluation</t>
  </si>
  <si>
    <t>Step 2 - Identify and evaluate threats according with criteria in table in tab "Threats values".</t>
  </si>
  <si>
    <t>Controls and Statement of applicability</t>
  </si>
  <si>
    <t>Step 3 - Assess the ISO/IEC 27001 and 27701 controls effectiveness according to scale in tab "Control evaluation".</t>
  </si>
  <si>
    <t>Evaluation</t>
  </si>
  <si>
    <t>A.05.01.01 Policies for information security</t>
  </si>
  <si>
    <t>A.05.01.02 Review of the policies for information security</t>
  </si>
  <si>
    <t>A.06.01.01 Information security roles and responsibilities</t>
  </si>
  <si>
    <t>A.06.01.02 Segregation of duties</t>
  </si>
  <si>
    <t>A.06.01.03 Contact with authorities</t>
  </si>
  <si>
    <t>A.06.01.04 Contact with special interest groups</t>
  </si>
  <si>
    <t>A.06.01.05 Information security in project management</t>
  </si>
  <si>
    <t>A.06.02.01 Mobile device policy</t>
  </si>
  <si>
    <t>A.06.02.02 Teleworking</t>
  </si>
  <si>
    <t>A.07.01.02 Terms and conditions of employment</t>
  </si>
  <si>
    <t>A.07.02.01 Management responsibilities</t>
  </si>
  <si>
    <t>A.07.02.02 Information security awareness, education and training</t>
  </si>
  <si>
    <t>A.07.02.03 Disciplinary process</t>
  </si>
  <si>
    <t>A.07.03.01 Termination or change of employment responsibilities</t>
  </si>
  <si>
    <t>A.08.01.01 Inventory of assets</t>
  </si>
  <si>
    <t>A.08.01.02 Ownership of assets</t>
  </si>
  <si>
    <t>A.08.01.03 Acceptable use of assets</t>
  </si>
  <si>
    <t>A.08.01.04 Return of assets</t>
  </si>
  <si>
    <t>A.08.02.01 Classification of information</t>
  </si>
  <si>
    <t>A.08.02.02 Labelling of information</t>
  </si>
  <si>
    <t>A.08.02.03 Handling of assets</t>
  </si>
  <si>
    <t>A.08.03.01 Management of removable media</t>
  </si>
  <si>
    <t>A.08.03.02 Disposal of media</t>
  </si>
  <si>
    <t>A.08.03.03 Physical media transfer</t>
  </si>
  <si>
    <t>A.09.01.01 Access control policy</t>
  </si>
  <si>
    <t>A.09.01.02 Access to networks and network services</t>
  </si>
  <si>
    <t>A.09.02.01 User registration and de-registration</t>
  </si>
  <si>
    <t>A.09.02.02 User access provisioning</t>
  </si>
  <si>
    <t>A.09.02.03 Management of privileged access rights</t>
  </si>
  <si>
    <t>A.09.02.04 Management of secret authentication information of users</t>
  </si>
  <si>
    <t>A.09.02.05 Review of user access rights</t>
  </si>
  <si>
    <t>A.09.02.06 Removal or adjustment of access rights</t>
  </si>
  <si>
    <t>A.09.03.01 Use of secret authentication information</t>
  </si>
  <si>
    <t>A.09.04.01 Information access restriction</t>
  </si>
  <si>
    <t>A.09.04.02 Secure log-on procedures</t>
  </si>
  <si>
    <t>A.09.04.03 Password management system</t>
  </si>
  <si>
    <t>A.09.04.04 Use of privileged utility programs</t>
  </si>
  <si>
    <t>A.09.04.05 Access control to program source code</t>
  </si>
  <si>
    <t>A.10.01.01 Policy on the use of cryptographic controls</t>
  </si>
  <si>
    <t>A.10.01.02 Key management</t>
  </si>
  <si>
    <t>A.11.01.01 Physical security perimeter</t>
  </si>
  <si>
    <t>A.11.01.02 Physical entry controls</t>
  </si>
  <si>
    <t>A.11.01.03 Securing offices, rooms and facilities</t>
  </si>
  <si>
    <t>A.11.01.04 Protecting against external and environmental threats</t>
  </si>
  <si>
    <t>A.11.01.05 Working in secure areas</t>
  </si>
  <si>
    <t>A.11.01.06 Delivery and loading areas</t>
  </si>
  <si>
    <t>A.11.02.01 Equipment siting and protection</t>
  </si>
  <si>
    <t>A.11.02.02 Supporting utilities</t>
  </si>
  <si>
    <t>A.11.02.03 Cabling security</t>
  </si>
  <si>
    <t>A.11.02.04 Equipment maintenance</t>
  </si>
  <si>
    <t>A.11.02.05 Removal of assets</t>
  </si>
  <si>
    <t>A.11.02.06 Security of equipment and assets off-premises</t>
  </si>
  <si>
    <t>A.11.02.07 Secure disposal or re-use of equipment</t>
  </si>
  <si>
    <t>A.11.02.08 Unattended user equipment</t>
  </si>
  <si>
    <t>A.11.02.09 Clear desk and clear screen policy</t>
  </si>
  <si>
    <t>A.12.01.01 Documented operating procedures</t>
  </si>
  <si>
    <t>A.12.01.02 Change management</t>
  </si>
  <si>
    <t>A.12.01.03 Capacity management</t>
  </si>
  <si>
    <t>A.12.01.04 Separation of development, testing and operational environments</t>
  </si>
  <si>
    <t>A.12.02.01 Controls against malware</t>
  </si>
  <si>
    <t>A.12.03.01 Information backup</t>
  </si>
  <si>
    <t>A.12.04.01 Event logging</t>
  </si>
  <si>
    <t>A.12.04.02 Protection of log information</t>
  </si>
  <si>
    <t>A.12.04.03 Administrator and operator logs</t>
  </si>
  <si>
    <t>A.12.04.04 Clock synchronisation</t>
  </si>
  <si>
    <t>A.12.05.01 Installation of software on operational systems</t>
  </si>
  <si>
    <t>A.12.06.01 Management of technical vulnerabilities</t>
  </si>
  <si>
    <t>A.12.06.02 Restrictions on software installation</t>
  </si>
  <si>
    <t>A.12.07.01 Information systems audit controls</t>
  </si>
  <si>
    <t>A.13.01.01 Network controls</t>
  </si>
  <si>
    <t>A.13.01.02 Security of network services</t>
  </si>
  <si>
    <t>A.13.01.03 Segregation in networks</t>
  </si>
  <si>
    <t>A.13.02.01 Information transfer policies and procedures</t>
  </si>
  <si>
    <t>A.13.02.02 Agreements on information transfer</t>
  </si>
  <si>
    <t>A.13.02.03 Electronic messaging</t>
  </si>
  <si>
    <t>A.13.02.04 Confidentiality or non-disclosure agreements</t>
  </si>
  <si>
    <t>A.14.01.01 Information security requirements analysis and specification</t>
  </si>
  <si>
    <t>A.14.01.02 Securing application services on public networks</t>
  </si>
  <si>
    <t>A.14.01.03 Protecting application services transactions</t>
  </si>
  <si>
    <t>A.14.02.01 Secure development policy</t>
  </si>
  <si>
    <t>A.14.02.02 System change control procedures</t>
  </si>
  <si>
    <t>A.14.02.03 Technical review of applications after operating platform changes</t>
  </si>
  <si>
    <t>A.14.02.04 Restrictions on changes to software packages</t>
  </si>
  <si>
    <t>A.14.02.05 Secure system engineering principles</t>
  </si>
  <si>
    <t>A.14.02.06 Secure development environment</t>
  </si>
  <si>
    <t>A.14.02.07 Outsourced development</t>
  </si>
  <si>
    <t>A.14.02.08 System security testing</t>
  </si>
  <si>
    <t>A.14.02.09 System acceptance testing</t>
  </si>
  <si>
    <t>A.14.03.01 Protection of test data</t>
  </si>
  <si>
    <t>A.15.01.01 Information security policy for supplier relationships</t>
  </si>
  <si>
    <t>A.15.01.02 Addressing security within supplier agreements</t>
  </si>
  <si>
    <t>A.15.01.03 Information and communication technology supply chain</t>
  </si>
  <si>
    <t>A.15.02.01 Monitoring and review of supplier services</t>
  </si>
  <si>
    <t>A.15.02.02 Managing changes to supplier services</t>
  </si>
  <si>
    <t>A.16.01.01 Responsibilities and procedures</t>
  </si>
  <si>
    <t>A.16.01.02 Reporting information security events</t>
  </si>
  <si>
    <t>A.16.01.03 Reporting information security weaknesses</t>
  </si>
  <si>
    <t>A.16.01.04 Assessment of and decision on information security events</t>
  </si>
  <si>
    <t>A.16.01.05 Response to information security incidents</t>
  </si>
  <si>
    <t>A.16.01.06 Learning from information security incidents</t>
  </si>
  <si>
    <t>A.16.01.07 Collection of evidence</t>
  </si>
  <si>
    <t>A.17.01.01 Planning information security continuity</t>
  </si>
  <si>
    <t>A.17.01.02 Implementing information security continuity</t>
  </si>
  <si>
    <t>A.17.01.03 Verify, review and evaluate information security continuity</t>
  </si>
  <si>
    <t>A.17.02.01 Availability of information processing facilities</t>
  </si>
  <si>
    <t>A.18.01.01 Identification of applicable legislation and contractual requirements</t>
  </si>
  <si>
    <t>A.18.01.02 Intellectual property rights</t>
  </si>
  <si>
    <t>A.18.01.03 Protection of records</t>
  </si>
  <si>
    <t>A.18.01.04 Privacy and protection of personally identifiable information</t>
  </si>
  <si>
    <t>A.18.01.05 Regulation of cryptographic controls</t>
  </si>
  <si>
    <t>A.18.02.01 Independent review of information security</t>
  </si>
  <si>
    <t>A.18.02.02 Compliance with security policies and standards</t>
  </si>
  <si>
    <t>A.18.02.03 Technical compliance review</t>
  </si>
  <si>
    <t>PRIVACY CONTROLS (ISO/IEC 27701)</t>
  </si>
  <si>
    <t>Includes privacy-by-design.</t>
  </si>
  <si>
    <t>This is a rule (see 27001-A.08.01.03).</t>
  </si>
  <si>
    <t>Personal user-ids.
Process for assigning, changing and deleting users.
Disabling for inactivity (e.g. 6 months).</t>
  </si>
  <si>
    <t>List of administrators and process for their selection.
Use of "non-privileged" user-ids whenever possible. Also for "shared" and "service" users.
Least privilege principle.
Users should not have authorizations for modifying their pcs.
For portable devices, if needed, have two partitions, one for work.</t>
  </si>
  <si>
    <t>Firewall, VLAN, etc.</t>
  </si>
  <si>
    <t>Disaster recovery and BCP (not for IT only).</t>
  </si>
  <si>
    <t>Audit procedure (internal and to processor).</t>
  </si>
  <si>
    <t>See "Information and evaluation" tab.
Controller must identify legal ground; processor must ensure that it processes data according to purposes set by the controller.</t>
  </si>
  <si>
    <t>Only for controllers.</t>
  </si>
  <si>
    <t>27701-A.07.02.03 (Con.)  Determine when and how consent is to be obtained
27701-A.07.02.04 (Con.) Obtain and record
consent</t>
  </si>
  <si>
    <t>27701-A.07.03.04 (Con.) Providing mechanism to modify or with- draw consent
27701-A.07.03.05 (Con.) Providing mechanism to object to PII processing</t>
  </si>
  <si>
    <t>27701-A.07.04.03 (Con.) Accuracy and quality</t>
  </si>
  <si>
    <t>27701-A.07.04.07 (Con.)  Retention</t>
  </si>
  <si>
    <t>27701-A.07.04.08 (Con.) Disposal</t>
  </si>
  <si>
    <t>27701-A.07.02.01 (Con.) Identify and
document purpose
27701-A.07.02.02 (Con.)  Identify lawful basis
27701-B.08.02.02 (Proc.) Organization's purposes
27701-B.08.02.03 (Proc.) Marketing and advertising use</t>
  </si>
  <si>
    <t>27701-B.08.02.01 (Proc.) Customer agreement
27701-B.08.02.04 (Proc.) Infringing instruction
27701-B.08.02.05 (Proc.) Tools given to customers so they can demonstrate conformity</t>
  </si>
  <si>
    <t>27701-A.07.02.06 (Con.)  Contracts with PII processors
27701-A.07.02.07 (Con.)  Joint PII controller
27701-B.08.05.07 (Proc.) Engagement of a subcontractor to process PII
27701-B.08.05.08 (Proc.) Change of subcontractor to process PII</t>
  </si>
  <si>
    <t xml:space="preserve">27701-A.07.02.08 (Con.) Records related to processing PII
27701-B.08.02.06 (Proc.) Records related to processing PII
</t>
  </si>
  <si>
    <t>27701-A.07.04.05 (Con.) PII de-identification and deletion at the end of processing
27701-B.08.04.02 (Proc.) Return, transfer or disposal of PII</t>
  </si>
  <si>
    <t>27701-A.07.04.06 (Con.) Temporary files
27701-B.08.04.01 (Proc.) Temporary files</t>
  </si>
  <si>
    <t>27701-A.07.04.09 (Con.) PII transmission controls
27701-B.08.04.03 (Proc.) PII transmission controls</t>
  </si>
  <si>
    <t>27701-A.07.05.03 (Con.) Records of transfer of PII
27701-A.07.05.04 (Con.) Records of PII disclosure to third parties
27701-B.08.05.03 (Proc.) Records of PII disclosure to third parties</t>
  </si>
  <si>
    <t>27701-B.08.05.04 (Proc.) Notification of PII disclosure requests
27701-B.08.05.05 (Proc.) Legally binding PII disclosures</t>
  </si>
  <si>
    <t>27701-B.08.05.06 (Proc.) Disclosure of sub- contractors used to process PII</t>
  </si>
  <si>
    <t>Controller should also consider controls for the selection and the change of processors.</t>
  </si>
  <si>
    <t>See "Information and evaluation" tab.</t>
  </si>
  <si>
    <t>Privacy notices (or policies) to give to: employees, customers, users.
Privacy notice for employees must include how ICT systems are monitored.</t>
  </si>
  <si>
    <t>Only for controllers.
There is the need to have mechanisms that ensure that the choices are actually implemented.</t>
  </si>
  <si>
    <t>Management of data subject rights.
27701-A.07.03.06 (Con.) Access, correction and/or erasure
27701-A.07.03.08 (Con.) Providing copy of PII
processed
27701-A.07.03.09 (Con.) Handling requests
27701-B.08.03.01 (Proc.) Tools for customers to ensure PII principals rights</t>
  </si>
  <si>
    <t>Process for the management of data subject rights.
The processor must give to controllers all necessary tools for ensuring the handling of data subject rights.
Also includes complaints.</t>
  </si>
  <si>
    <t>The controller must inform interested parties if they have to handle data subject requests and monitor that requests are implemented.</t>
  </si>
  <si>
    <t>Legal grounds (for special categories, see art. 9 of GDPR):
- consent; 
- contract;
- legal compliance;
- protection of vital interests;
- public interests;
- legitimate interests of the controller (e.g. protection of the organization, quality control).</t>
  </si>
  <si>
    <r>
      <rPr>
        <b/>
        <sz val="10"/>
        <rFont val="Calibri"/>
        <family val="2"/>
        <scheme val="minor"/>
      </rPr>
      <t>Organization</t>
    </r>
    <r>
      <rPr>
        <sz val="10"/>
        <rFont val="Calibri"/>
        <family val="2"/>
        <scheme val="minor"/>
      </rPr>
      <t xml:space="preserve">
Information doesn’t have specific confidentiality requirements or is public.
</t>
    </r>
    <r>
      <rPr>
        <b/>
        <sz val="10"/>
        <rFont val="Calibri"/>
        <family val="2"/>
        <scheme val="minor"/>
      </rPr>
      <t>Data subjects</t>
    </r>
    <r>
      <rPr>
        <sz val="10"/>
        <rFont val="Calibri"/>
        <family val="2"/>
        <scheme val="minor"/>
      </rPr>
      <t xml:space="preserve">
Low impacts (e.g. annoyance) for:
- loss of autonomy;
- exclusion;
- loss of freedom;
- physical damage;
- stigmatization;
- power imbalance;
- loss of trust;
- economical loss.</t>
    </r>
  </si>
  <si>
    <r>
      <rPr>
        <b/>
        <sz val="10"/>
        <rFont val="Calibri"/>
        <family val="2"/>
        <scheme val="minor"/>
      </rPr>
      <t xml:space="preserve">Organization
</t>
    </r>
    <r>
      <rPr>
        <sz val="10"/>
        <rFont val="Calibri"/>
        <family val="2"/>
        <scheme val="minor"/>
      </rPr>
      <t xml:space="preserve">Information is confidential for business reasons (e.g. for avoiding competitors advantage or for brand protection) and a loss of confidentiality can have, in the worst case scenario, a limited impact from a financial, regulatory or long term reputation (brand) point of view.
</t>
    </r>
    <r>
      <rPr>
        <b/>
        <sz val="10"/>
        <rFont val="Calibri"/>
        <family val="2"/>
        <scheme val="minor"/>
      </rPr>
      <t>Data subjects</t>
    </r>
    <r>
      <rPr>
        <sz val="10"/>
        <rFont val="Calibri"/>
        <family val="2"/>
        <scheme val="minor"/>
      </rPr>
      <t xml:space="preserve">
Difficulties (e.g. loss of money, fear, misunderstanding, stress, minor health problems) because of effects on social or personal life in terms of:
- loss of autonomy;
- exclusion;
- loss of freedom;
- physical damage;
- stigmatization;
- power imbalance;
- loss of trust;
- economical loss.</t>
    </r>
  </si>
  <si>
    <r>
      <rPr>
        <b/>
        <sz val="10"/>
        <rFont val="Calibri"/>
        <family val="2"/>
        <scheme val="minor"/>
      </rPr>
      <t xml:space="preserve">Organization
</t>
    </r>
    <r>
      <rPr>
        <sz val="10"/>
        <rFont val="Calibri"/>
        <family val="2"/>
        <scheme val="minor"/>
      </rPr>
      <t xml:space="preserve">Information is not part of financial or health transactions. The loss of integrity doesn’t have impacts on operations, regulatory obligations or long term reputation (brand).
</t>
    </r>
    <r>
      <rPr>
        <b/>
        <sz val="10"/>
        <rFont val="Calibri"/>
        <family val="2"/>
        <scheme val="minor"/>
      </rPr>
      <t>Data subjects</t>
    </r>
    <r>
      <rPr>
        <sz val="10"/>
        <rFont val="Calibri"/>
        <family val="2"/>
        <scheme val="minor"/>
      </rPr>
      <t xml:space="preserve">
Difficulties (e.g. loss of money, fear, misunderstanding, stress, minor health problems) because of effects on social or personal life in terms of:
- loss of autonomy;
- exclusion;
- loss of freedom;
- physical damage;
- stigmatization;
- power imbalance;
- loss of trust;
- economical loss.</t>
    </r>
  </si>
  <si>
    <r>
      <rPr>
        <b/>
        <sz val="10"/>
        <rFont val="Calibri"/>
        <family val="2"/>
        <scheme val="minor"/>
      </rPr>
      <t>Organization</t>
    </r>
    <r>
      <rPr>
        <sz val="10"/>
        <rFont val="Calibri"/>
        <family val="2"/>
        <scheme val="minor"/>
      </rPr>
      <t xml:space="preserve">
The unavailability of information have limited economic impacts (considering SLAs).
</t>
    </r>
    <r>
      <rPr>
        <b/>
        <sz val="10"/>
        <rFont val="Calibri"/>
        <family val="2"/>
        <scheme val="minor"/>
      </rPr>
      <t>Data subjects</t>
    </r>
    <r>
      <rPr>
        <sz val="10"/>
        <rFont val="Calibri"/>
        <family val="2"/>
        <scheme val="minor"/>
      </rPr>
      <t xml:space="preserve">
Difficulties (e.g. loss of money, fear, misunderstanding, stress, minor health problems) because of effects on social or personal life in terms of:
- loss of autonomy;
- exclusion;
- loss of freedom;
- physical damage;
- stigmatization;
- power imbalance;
- loss of trust;
- economical loss.</t>
    </r>
  </si>
  <si>
    <r>
      <rPr>
        <b/>
        <sz val="10"/>
        <rFont val="Calibri"/>
        <family val="2"/>
        <scheme val="minor"/>
      </rPr>
      <t>Organization</t>
    </r>
    <r>
      <rPr>
        <sz val="10"/>
        <rFont val="Calibri"/>
        <family val="2"/>
        <scheme val="minor"/>
      </rPr>
      <t xml:space="preserve">
The loss of confidentiality, in the worst case scenario, can have high impacts from a financial,  market sharing, regulatory and long term reputation (brand) point of view. Such impacts can compromise company sustainability.
</t>
    </r>
    <r>
      <rPr>
        <b/>
        <sz val="10"/>
        <rFont val="Calibri"/>
        <family val="2"/>
        <scheme val="minor"/>
      </rPr>
      <t>Data subjects</t>
    </r>
    <r>
      <rPr>
        <sz val="10"/>
        <rFont val="Calibri"/>
        <family val="2"/>
        <scheme val="minor"/>
      </rPr>
      <t xml:space="preserve">
Irreversible damages on social or personal life. E.g. in terms of:
- loss of autonomy;
- exclusion (inability to work);
- loss of freedom;
- physical damage (e.g. insanity, long term physical issues or death);
- stigmatization;
- power imbalance;
- loss of trust;
- economical loss.</t>
    </r>
  </si>
  <si>
    <r>
      <t xml:space="preserve">Organization
Two options:
- The loss of integrity can have impacts on regulatory obligations 
- The loss of integrity can have impacts financial transactions, operations, or long term reputation (brand) and this can lead to issues in company sustainability.
</t>
    </r>
    <r>
      <rPr>
        <b/>
        <sz val="10"/>
        <rFont val="Calibri"/>
        <family val="2"/>
        <scheme val="minor"/>
      </rPr>
      <t>Data subjects</t>
    </r>
    <r>
      <rPr>
        <sz val="10"/>
        <rFont val="Calibri"/>
        <family val="2"/>
        <scheme val="minor"/>
      </rPr>
      <t xml:space="preserve">
Irreversible damages on social or personal life. E.g. in terms of:
- loss of autonomy;
- exclusion (inability to work);
- loss of freedom;
- physical damage (e.g. insanity, long term physical issues or death);
- stigmatization;
- power imbalance;
- loss of trust;
- economical loss.</t>
    </r>
  </si>
  <si>
    <r>
      <t xml:space="preserve">Organization
The unavailability of information have high economic impacts (considering SLAs) that can compromise company sustainability or can have impacts on health of people.
</t>
    </r>
    <r>
      <rPr>
        <b/>
        <sz val="10"/>
        <rFont val="Calibri"/>
        <family val="2"/>
        <scheme val="minor"/>
      </rPr>
      <t>Data subjects</t>
    </r>
    <r>
      <rPr>
        <sz val="10"/>
        <rFont val="Calibri"/>
        <family val="2"/>
        <scheme val="minor"/>
      </rPr>
      <t xml:space="preserve">
Irreversible damages on social or personal life. E.g. in terms of:
- loss of autonomy;
- exclusion (inability to work);
- loss of freedom;
- physical damage (e.g. insanity, long term physical issues or death);
- stigmatization;
- power imbalance;
- loss of trust;
- economical loss.</t>
    </r>
  </si>
  <si>
    <t>Type of threat</t>
  </si>
  <si>
    <t>Bomb attack, use of arms, terroristic attacks.</t>
  </si>
  <si>
    <t>The controller must ensure that data are accurate, complete and updated for the purposes of the processing activities.
It may be applicable, in the technical part, by processors.</t>
  </si>
  <si>
    <t>This is when processing activities end and data must be returned (to the controller), anonymized or deleted.</t>
  </si>
  <si>
    <t>The ISO/IEC 27701 control is for controller only (it must set retention time). But it must be implemented by controller and processors because processing activities must end according to retention time.
Therefore: this control is also applicable by processors.</t>
  </si>
  <si>
    <t>See also A.13.02.01.</t>
  </si>
  <si>
    <t>Minimization
27701-A.07.04.01 (Con.) Limit collection
27701-A.07.04.02 (Con.) Limit (minimize) processing
27701-A.07.04.04 (Con.) PII minimization objectives</t>
  </si>
  <si>
    <t>This is about the transfer of PII based on a request by an authority or because laws or regulations require it. The processor must notify the controller (if the authority does not require otherwise).
Applicable only to processors.</t>
  </si>
  <si>
    <t>The processor must give to customers the details of sub-processors when requested.</t>
  </si>
  <si>
    <t>Consider cryptography for data on servers, databases and for pcs and portable devices (e.g. smartphones and tablets), removable memories (e.g. memory sticks) and for transmissions.</t>
  </si>
  <si>
    <t>Backup and restoration tests.
Security of backups (including physical security).
Monitoring of successful backups.</t>
  </si>
  <si>
    <t>Only for processors. It is about relationships with customers (controllers and super-processors). The control includes:
- have a contract or an agreement;
- the processor must notify to the customer if an instruction is not according to the law;
- the processor must ensure that controllers have evidence for demonstrating the compliance.</t>
  </si>
  <si>
    <t>Privacy notice
27701-A.07.03.01 (Con.) Determining and fulfilling obligations to PII principals
27701-A.07.03.02 (Con.)  Determining information for PII principals
27701-A.07.03.03 (Con.) Providing information to PII principals
27701-A.07.03.10 (Con.) Automated decision making</t>
  </si>
  <si>
    <t>27701-A.07.03.07 (Con.) PII controllers' obligations to inform third parties</t>
  </si>
  <si>
    <t>Only for controllers.
Here "limit", not "block": the processing activity stops, but data are kept (GDPR art. 18).
Includes anonymization and pseudo-anonymization.</t>
  </si>
  <si>
    <t>Transfer extra-EEA
27701-A.07.05.01 (Con.) Identify basis for PII transfer between jurisdictions
27701-A.07.05.02 (Con.) Countries and intern. orgs to which PII can be transferred.
27701-B.08.05.01 (Proc.) Reporting to customers when data are transferred in other jurisdictions (extra-EEA)
27701-B.08.05.02 (Proc.) Countries and intern. orgs to which PII can be transferred.</t>
  </si>
  <si>
    <t>B.08.05.01 requires that the processor alerts in advance the controller when it intends change jurisdictions where the processing happens.</t>
  </si>
  <si>
    <t>Criteria for the evaluation of information security controls</t>
  </si>
  <si>
    <t>Guidelines for evaluation</t>
  </si>
  <si>
    <t>1 - Non existent control</t>
  </si>
  <si>
    <t>The control is not implemented.</t>
  </si>
  <si>
    <t>2 - Low effective control</t>
  </si>
  <si>
    <t>The control is not systematically implemented or it is completely not suitable, so its effectiveness is not ensured.</t>
  </si>
  <si>
    <t>3 - Almost effective control</t>
  </si>
  <si>
    <t>The control can be improved, mainly from a procedural (i.e. support documentation) point of view.</t>
  </si>
  <si>
    <t>4 - Effective control</t>
  </si>
  <si>
    <t>The control is systematically implemented and no improvement are needed.</t>
  </si>
  <si>
    <t>q</t>
  </si>
  <si>
    <t>Risk Base-&gt;</t>
  </si>
  <si>
    <t>Contr. value</t>
  </si>
  <si>
    <t>Risk level calculation</t>
  </si>
  <si>
    <t>Step 4 - For all threat and each control that can help to reduce the threat likelihood or impact, a risk level is calculated.</t>
  </si>
  <si>
    <t>NOTE: do not use if you want to use ENISA approach.</t>
  </si>
  <si>
    <t>NOTE: do not change this table (if you don't change threats or controls).</t>
  </si>
  <si>
    <t>Risks are colour coded according with tab "Risk criteria"</t>
  </si>
  <si>
    <t>On the right, maximum risk for each control is calculated.</t>
  </si>
  <si>
    <t>Information</t>
  </si>
  <si>
    <t>Total value for information assets</t>
  </si>
  <si>
    <t>Information value</t>
  </si>
  <si>
    <t xml:space="preserve">Confidentiality (C) </t>
  </si>
  <si>
    <t>Integrity (I)</t>
  </si>
  <si>
    <t>Availability (A)</t>
  </si>
  <si>
    <t>Max level</t>
  </si>
  <si>
    <t>Risk level</t>
  </si>
  <si>
    <t>Risk acceptance criteria</t>
  </si>
  <si>
    <t>Controls</t>
  </si>
  <si>
    <t>Threats</t>
  </si>
  <si>
    <t>Vulnerabilities</t>
  </si>
  <si>
    <t>Low &lt; 20</t>
  </si>
  <si>
    <t>19 &lt; Medium &lt; 41</t>
  </si>
  <si>
    <t>High &gt; 40</t>
  </si>
  <si>
    <t>Risk treatment plan (proposal)</t>
  </si>
  <si>
    <t>Step 5 - For higher risks, plan the action for mitigation or explain acceptance.</t>
  </si>
  <si>
    <t>(The values should be automatically copied and the order should be done automatically).</t>
  </si>
  <si>
    <t>For higher risks only: writen analysis and proposal (acceptance or mitigation).</t>
  </si>
  <si>
    <t>Analysis</t>
  </si>
  <si>
    <t>Actions</t>
  </si>
  <si>
    <t>Privacy notice
27701-A.07.03.01 (Con.) Fulfilling obligations to PII princ.
27701-A.07.03.02 (Con.)  Determining information for PII princ.
27701-A.07.03.03 (Con.) Providing information to PII princ.
27701-A.07.03.10 (Con.) Automated decision making</t>
  </si>
  <si>
    <t xml:space="preserve">Management of data subject rights.
27701-A.07.03.06 (Con.) Access, correction and/or erasure
27701-A.07.03.08 (Con.) Providing copy
27701-A.07.03.09 (Con.) Handling requests
27701-B.08.03.01 (Proc.) Tools for customers to ensure PII princ. rights
</t>
  </si>
  <si>
    <t xml:space="preserve">Transfer extra-EEA
27701-A.07.05.01 (Con.) PII transfer basis
27701-A.07.05.02 (Con.) Countries to which PII can be transferred.
27701-B.08.05.01 (Proc.) Reporting to customers
27701-B.08.05.02 (Proc.) Countries to which PII can be transferred.
</t>
  </si>
  <si>
    <t>Likel.</t>
  </si>
  <si>
    <t>Unauth.
destruction</t>
  </si>
  <si>
    <t>Unauth.
loss</t>
  </si>
  <si>
    <t>Unauth.
alteration</t>
  </si>
  <si>
    <t>Unauth.
disclosure</t>
  </si>
  <si>
    <t>U/A access to data transmitted</t>
  </si>
  <si>
    <t>U/A access to data stored</t>
  </si>
  <si>
    <t>Privacy risk</t>
  </si>
  <si>
    <t>Privacy risk calculation</t>
  </si>
  <si>
    <t>This paper is automatically generated, except the column "Analysis". It should be fulfilled when the risk is not low.</t>
  </si>
  <si>
    <t>Analysis (acceptance or mitigation action)</t>
  </si>
  <si>
    <t>Risk level according to ENISA "Handbook on Security of Personal Data Processing" (December 2017).</t>
  </si>
  <si>
    <t>If you want to use the ENISA approach, you can use the controls in "ENISA controls" tab.</t>
  </si>
  <si>
    <t>Impact (Max CIA):</t>
  </si>
  <si>
    <t>Risk level for PIA and prior consultation</t>
  </si>
  <si>
    <t>For PIA, you must determine if the risk is high in order to understand if there is the need to require prior consultation.</t>
  </si>
  <si>
    <t>In this case, the risk is high if it is the combination of the highest value of informatoin (i.e. 4) and of threat likelihood (i.e. 3, without mitigation controls).</t>
  </si>
  <si>
    <t xml:space="preserve">Total value for information </t>
  </si>
  <si>
    <t>Qualitative "pure" risk</t>
  </si>
  <si>
    <t>Legal basis for data processing</t>
  </si>
  <si>
    <t>Types of personal data</t>
  </si>
  <si>
    <t>Personal (Marital status, identification data, pictures, life style habits, family situation, financial or tax information, connection data (e.g. IP addresses or logs), localization data (including GPS).
Special categories (racial or ethnic origin, political opinions, religious or philosophical beliefs, or trade union membership, genetic data, biometric data, health data, sex life or sexual orientation).
Judicial
With profiling (work performance, finance status, health, preferences, interests, reliability, behaviour, location or transfers).</t>
  </si>
  <si>
    <t>Expected control value after tretment (WRITE ONLY IF IT CHANGES)</t>
  </si>
  <si>
    <t>Initial control eval. (DON'T CHANGE)</t>
  </si>
  <si>
    <t>Expected residual risk level.</t>
  </si>
  <si>
    <t>Level or risk changed?</t>
  </si>
  <si>
    <t>Reason for inclusion</t>
  </si>
  <si>
    <t>Risk 
ass.</t>
  </si>
  <si>
    <t>Contract. reqs.</t>
  </si>
  <si>
    <t>Legal &amp; reg. reqs</t>
  </si>
  <si>
    <t>"Pure" risk</t>
  </si>
  <si>
    <t>Deletion of temporary files after the processing.
Delete data used for tests (if they are personal data).</t>
  </si>
  <si>
    <t>See:
- A.08.03.02 Disposal of media;
- A.11.02.07 Secure disposal or re-use of equipment
- 27701-A.07.04.05 (Con.) PII de-identification and deletion at the end of processing;
- 27701-B.08.04.02 (Proc.) Return, transfer or disposal of PII.</t>
  </si>
  <si>
    <t>VERA (Very easy risk assessment) 6.0 for ISO/IEC 27001 and privacy</t>
  </si>
  <si>
    <t>V 6</t>
  </si>
  <si>
    <t>Used controls from ISO/IEC 27002:2013 and 2022.
Translation amended with inputs from Nicola Nuti.
Inputs from Salvatore De Mattia and others.</t>
  </si>
  <si>
    <t>NOTE 1: the links between 2013 and 2022 controls is not always the official one.</t>
  </si>
  <si>
    <t>In a future VERA edition, several sub-controls will be deleted, but in this version, the focus is on transition.</t>
  </si>
  <si>
    <t xml:space="preserve">NOTE 2: The controls are now 128 (114 from ISO/IEC 27002:2013 and 14 for aligning them to 2022 controls). </t>
  </si>
  <si>
    <t>ISO/IEC 27001:2013 Control</t>
  </si>
  <si>
    <t>ISO/IEC 27001:2022 Control</t>
  </si>
  <si>
    <t>05.01.01 Policies for information security</t>
  </si>
  <si>
    <t>05.01.02 Policies for information security - Review</t>
  </si>
  <si>
    <t>05.02 Information security roles and responsibilities</t>
  </si>
  <si>
    <t>05.03 Segregation of duties</t>
  </si>
  <si>
    <t>05.05 Contact with authorities</t>
  </si>
  <si>
    <t>05.06 Contact with special interest groups</t>
  </si>
  <si>
    <t>05.08 Information security in project management</t>
  </si>
  <si>
    <t>05.07 Threat intelligence</t>
  </si>
  <si>
    <t>A.06.01.06 Threat intelligence (NEW from ISO/IEC 27002:2022).</t>
  </si>
  <si>
    <t>08.01.01 User endpoint devices</t>
  </si>
  <si>
    <t>06.07 Remote working</t>
  </si>
  <si>
    <t>06.01 Screening</t>
  </si>
  <si>
    <t>06.02 Terms and conditions of employment</t>
  </si>
  <si>
    <t>05.04 Management responsibilities</t>
  </si>
  <si>
    <t>06.03 Information security awareness, education and training</t>
  </si>
  <si>
    <t>06.04 Disciplinary process</t>
  </si>
  <si>
    <t>06.05 Responsibilities after termination or change of employment</t>
  </si>
  <si>
    <t>05.09.01 Inventory of information and other associated assets</t>
  </si>
  <si>
    <t>05.09.01 Inventory - Ownership</t>
  </si>
  <si>
    <t>05.10.01 Acceptable use of information and other associated assets</t>
  </si>
  <si>
    <t>05.11 Return of assets</t>
  </si>
  <si>
    <t>05.12 Classification of information</t>
  </si>
  <si>
    <t>05.13 Labelling of information</t>
  </si>
  <si>
    <t>05.10.02 Acceptable use of information and other associated assets - Relationship with classification</t>
  </si>
  <si>
    <t>07.10.01 Storage media - Removable storage media</t>
  </si>
  <si>
    <t>07.10.02 Storage media - Secure reuse and disposal</t>
  </si>
  <si>
    <t>05.14.04 Information transfer - Physical media transfer</t>
  </si>
  <si>
    <t>05.15.01 Access control</t>
  </si>
  <si>
    <t>05.15.02 Access control - Network services</t>
  </si>
  <si>
    <t>05.16 Identity management</t>
  </si>
  <si>
    <t>05.18.01 Access rights - Provision of access rights</t>
  </si>
  <si>
    <t>08.02 Privileged access rights</t>
  </si>
  <si>
    <t>05.17.01 Authentication information - Allocation</t>
  </si>
  <si>
    <t>05.18.02 Access rights - Review</t>
  </si>
  <si>
    <t>05.18.03 Access rights - Change or termination of employment</t>
  </si>
  <si>
    <t>05.17.02 Authentication information - User responsibilities</t>
  </si>
  <si>
    <t>08.03 Information access restriction</t>
  </si>
  <si>
    <t>08.05 Secure authentication</t>
  </si>
  <si>
    <t>05.17.03 Authentication information - Password management system</t>
  </si>
  <si>
    <t>08.18 Use of privileged utility programs</t>
  </si>
  <si>
    <t>08.04 Access to source code</t>
  </si>
  <si>
    <t>08.24.01 Use of cryptography - General</t>
  </si>
  <si>
    <t>08.24.02 Use of cryptography - Key management</t>
  </si>
  <si>
    <t>07.02.01 Physical entry - General</t>
  </si>
  <si>
    <t>07.03 Securing offices, rooms and facilities</t>
  </si>
  <si>
    <t>07.05 Protecting against physical and environmental threats</t>
  </si>
  <si>
    <t>07.06 Working in secure areas</t>
  </si>
  <si>
    <t>07.02.03 Physical entry - Delivery and loading areas and incoming material</t>
  </si>
  <si>
    <t>07.01 Physical security perimeters</t>
  </si>
  <si>
    <t>07.02.02 Physical entry - Visitors</t>
  </si>
  <si>
    <t>07.04 Physical security monitoring</t>
  </si>
  <si>
    <t>A.11.01.07 Visitors (NEW from ISO/IEC 27002:2022).</t>
  </si>
  <si>
    <t>A.11.01.08 Physical security monitoring (NEW from ISO/IEC 27002:2022).</t>
  </si>
  <si>
    <t>07.08 Equipment siting and protection</t>
  </si>
  <si>
    <t>07.11 Supporting utilities</t>
  </si>
  <si>
    <t>07.12 Cabling security</t>
  </si>
  <si>
    <t>07.13 Equipment maintenance</t>
  </si>
  <si>
    <t>07.10.03 Storage media - Transfer</t>
  </si>
  <si>
    <t>07.09 Security of assets off-premises</t>
  </si>
  <si>
    <t>07.14 Secure disposal or re-use of equipment</t>
  </si>
  <si>
    <t>08.01.02 User endpoint devices - Unattended equipment</t>
  </si>
  <si>
    <t>07.07 Clear desk and clear screen</t>
  </si>
  <si>
    <t>05.37 Documented operating procedures</t>
  </si>
  <si>
    <t>08.32.01 Change management (For systems and network)</t>
  </si>
  <si>
    <t>08.06 Capacity management</t>
  </si>
  <si>
    <t>08.31.01 Separation of development, test and production environments</t>
  </si>
  <si>
    <t>08.10 Information deletion</t>
  </si>
  <si>
    <t>08.11 Data masking and anonymization (for personal data)</t>
  </si>
  <si>
    <t>08.12 Data leakage prevention</t>
  </si>
  <si>
    <t>A.12.01.05 Information deletion (NEW from ISO/IEC 27002:2022).</t>
  </si>
  <si>
    <t>A.12.01.06 Data masking and anonymization (for personal data) (NEW from ISO/IEC 27002:2022).</t>
  </si>
  <si>
    <t>A.12.01.07 Data leakage prevention (NEW from ISO/IEC 27002:2022).</t>
  </si>
  <si>
    <t>08.07 Protection against malware</t>
  </si>
  <si>
    <t>08.13 Information backup</t>
  </si>
  <si>
    <t>08.15.01 Logging - General</t>
  </si>
  <si>
    <t>08.15.03 Logging - Protection</t>
  </si>
  <si>
    <t>08.15.02 Logging - Administrators and operators</t>
  </si>
  <si>
    <t>08.17 Clock synchronization</t>
  </si>
  <si>
    <t>A.12.04.05 Log analysis (NEW from ISO/IEC 27002:2022).</t>
  </si>
  <si>
    <t>A.12.04.06 Monitoring activities (NEW from ISO/IEC 27002:2022).</t>
  </si>
  <si>
    <t>08.15.04 Logging - Analysis</t>
  </si>
  <si>
    <t>08.16 Monitoring activities</t>
  </si>
  <si>
    <t>08.19.02 Installation of software on operational systems - Management</t>
  </si>
  <si>
    <t>08.08 Management of technical vulnerabilities</t>
  </si>
  <si>
    <t>08.09 Secure configuration management and hardening</t>
  </si>
  <si>
    <t xml:space="preserve">08.34 Protection of information systems during audit testing </t>
  </si>
  <si>
    <t>08.20 Networks security</t>
  </si>
  <si>
    <t>08.21 Security of network services</t>
  </si>
  <si>
    <t>08.22 Segregation of networks</t>
  </si>
  <si>
    <t>A.13.01.04 Web filtering (NEW from ISO/IEC 27002:2022).</t>
  </si>
  <si>
    <t>08.23 Web filtering</t>
  </si>
  <si>
    <t>05.14.01 Information transfer</t>
  </si>
  <si>
    <t>05.14.02 Information transfer - Agreements with others</t>
  </si>
  <si>
    <t>05.14.03 Information transfer - Electronic transfer</t>
  </si>
  <si>
    <t>06.06 Confidentiality or non-disclosure agreements</t>
  </si>
  <si>
    <t>A.13.02.05 Verbal information transfer (NEW from ISO/IEC 27002:2022).</t>
  </si>
  <si>
    <t>05.14.05 Information transfer - Verbal transfer</t>
  </si>
  <si>
    <t>08.26.01 Application security requirements - General</t>
  </si>
  <si>
    <t>08.26.02 Application security requirements - Public networks</t>
  </si>
  <si>
    <t>08.26.03 Application security requirements - Communications</t>
  </si>
  <si>
    <t>08.28 Secure coding</t>
  </si>
  <si>
    <t>08.25 Secure development life cycle</t>
  </si>
  <si>
    <t>08.32.02 Change management (For systems and network) - Review of applications</t>
  </si>
  <si>
    <t>08.32.03 Change management (For systems and network) - Restrict changes to packages</t>
  </si>
  <si>
    <t>08.27 Secure system architecture and engineering principles</t>
  </si>
  <si>
    <t>08.31.02 Protection of development and test environments</t>
  </si>
  <si>
    <t>08.30 Outsourced development</t>
  </si>
  <si>
    <t>08.29 Security testing in development and acceptance (for applications)</t>
  </si>
  <si>
    <t>08.19.01 Installation of software on operational systems - Acceptance</t>
  </si>
  <si>
    <t>08.33 Test information</t>
  </si>
  <si>
    <t>05.19 Information security in supplier relationships</t>
  </si>
  <si>
    <t>05.20 Addressing information security within supplier agreements [contracts with suppliers]</t>
  </si>
  <si>
    <t>05.21 Managing information security in the ICT supply chain</t>
  </si>
  <si>
    <t>05.23 Information security for use of cloud services</t>
  </si>
  <si>
    <t>A.15.01.04 Information security for use of cloud services (NEW from ISO/IEC 27002:2022).</t>
  </si>
  <si>
    <t>05.22.01 Monitoring, review and change management of supplier services - Monitoring and review</t>
  </si>
  <si>
    <t>05.22.02 Monitoring, review and change management of supplier services - Chage</t>
  </si>
  <si>
    <t>05.24.01 Information security incident management planning and preparation - Roles and Procedures</t>
  </si>
  <si>
    <t>06.08.01 Information security event reporting</t>
  </si>
  <si>
    <t>06.08.02 Information security event reporting - Vulnerabilities</t>
  </si>
  <si>
    <t>05.25 Assessment and decision on information security events</t>
  </si>
  <si>
    <t>05.26 Response to information security incidents</t>
  </si>
  <si>
    <t>05.27 Learning from information security incidents</t>
  </si>
  <si>
    <t>05.28 Collection of evidence</t>
  </si>
  <si>
    <t>05.24.02 Information security incident management planning and preparation - Reporting</t>
  </si>
  <si>
    <t>A.16.01.08 Incident reporting (NEW from ISO/IEC 27002:2022).</t>
  </si>
  <si>
    <t>05.29.01 Information security during disruption - BIA</t>
  </si>
  <si>
    <t>05.29.02 Information security during disruption - Implementation</t>
  </si>
  <si>
    <t>05.29.03 Information security during disruption - Tests</t>
  </si>
  <si>
    <t>08.14 Redundancy of information processing facilities</t>
  </si>
  <si>
    <t>A.17.02.02 Redundancy of information processing facilities (NEW from ISO/IEC 27002:2022).</t>
  </si>
  <si>
    <t>05.30 ICT readiness for business continuity</t>
  </si>
  <si>
    <t>05.31.01 Legal, statutory, regulatory and contractual requirements - Requirements</t>
  </si>
  <si>
    <t>05.32 Intellectual property rights</t>
  </si>
  <si>
    <t>05.33 Protection of records</t>
  </si>
  <si>
    <t>05.34 Privacy and protection of PII</t>
  </si>
  <si>
    <t>05.31.02 Legal, statutory, regulatory and contractual requirements - Cryptography</t>
  </si>
  <si>
    <t>A.18.01.06 Contractual requirements (NEW from ISO/IEC 27002:2022).</t>
  </si>
  <si>
    <t>05.31.03 Legal, statutory, regulatory and contractual requirements - Contractual requirements</t>
  </si>
  <si>
    <t>05.35.01 Independent review of information security</t>
  </si>
  <si>
    <t>05.36 Compliance with policies, rules and standards for information security</t>
  </si>
  <si>
    <t>05.35.02 Independent review of information security - Technology</t>
  </si>
  <si>
    <t>This includes:
- DPO or "privacy focus points";
- system administrators;
- multi-disciplinary teams to  discuss about projects, incidents, extraordinary activities.</t>
  </si>
  <si>
    <t>- DPO;
- Audit.</t>
  </si>
  <si>
    <t>This is specially about rules (also for BYOD and remote working in 06.07). For configuration, see 08.09.
For pc, tablets, smartphones. Rules must be aligned with the configurations as in 08.09.</t>
  </si>
  <si>
    <t>See 08.01.</t>
  </si>
  <si>
    <t>For employees, consultants, interns, temporary workers etc.
'- CVs.
- Competence and qualification certificates.
- Criminal records (only where needed considering privacy).</t>
  </si>
  <si>
    <t>Leadership (as in ISO/IEC 27001).</t>
  </si>
  <si>
    <t>- Duties after termination (confidentiality, to have on the contract).
- Handover.
- Communication.
Process about authorizations in 5.18.</t>
  </si>
  <si>
    <t>Not required a single static inventory.</t>
  </si>
  <si>
    <t>Individual or group (function).</t>
  </si>
  <si>
    <t>See 05.12, 05.14, 05.15, 05.17.02, 06.07, 07.06, 07.10, 08.01.
Rules to employees: 
- use (confidentiality and non-transferability) of credentials;
- when user is not available;
- use of mobile devices; 
- BYOD;
- use of devices in remote locations or outside office;
- use of removable memories (transportation, encryption), e.g. USB sticks;
- use of mobile phones (e.g. don't say confidentiality information in public places);
- Internet use;
- email use;
- how transfer data (e.g. don't use public cloud);
- clean desk and clear screen policies, lock of pc when unattended;
- have hardcopies only if necessary;
- transportation (e.g. of hardcopies), etc.</t>
  </si>
  <si>
    <t>Have rules associated to the classification (05.12).</t>
  </si>
  <si>
    <t>Control about SD, USB keys, paper documents, CDs, DVDs.
For transfers: 05.14.04</t>
  </si>
  <si>
    <t xml:space="preserve">For controllers, this includes 27701-A.07.04.08.
This control is for documents and IT storage; e.g. USB sticks, CD and DVD, tapes. 
For devices, see 07.14.
For paper documents, usually, use of shredder.
Controls in ISO/IEC 27002:
'- 07.01.02: Procedures for the secure reuse or disposal of storage media -- Here this is not essential (it is also a sub-control);
- 07.14: Verification of equipment before it is disposed or re-used (this is the main for equipment disposal or re-use);
- 08.10: It is mainly dedicated to the description of the methods of deletion (sub-subject of re-use and disposal). Important is the reference to the secure deletion at the end of the retention time and applicability also to suppliers.
</t>
  </si>
  <si>
    <t>Rules for network services to use or not to use (e.g. social networks, public and private file sharing services, instant messaging tools, personal webmail, porn, entertainment and gaming websites). For controls, see 08.23.</t>
  </si>
  <si>
    <t>Process with responsibilities.
Authorizations with need-to-know principle.
For very critical data, block the use of USB ports or Bluetooth.
For physical access, see 07.02.01.</t>
  </si>
  <si>
    <t>I.e. password (or PIN or passphrase) management.
- change at first use; 
- length, complexity;
- block after n wrong attempts.
Consider multi-factor authentication.
For physical access, see 07.02.01.</t>
  </si>
  <si>
    <t>See 05.15 and 05.18.01.</t>
  </si>
  <si>
    <t>Here the term "dynamic access management" is used (but it is not standard expression), i.e. also the control of the device, location etc.</t>
  </si>
  <si>
    <t>Usually this is reduced to: see 08.02.</t>
  </si>
  <si>
    <t xml:space="preserve">- Process for the provision, review, update and revocation of authorizations (see 05.18).
- Management of biometrics, PINs, etc. (see 05.17.01). </t>
  </si>
  <si>
    <t>Including closets (physical archives) for paper documents.
Control of the capacity, space and segregation of offices (from 08.06).</t>
  </si>
  <si>
    <t>For electric issues: 07.11.</t>
  </si>
  <si>
    <t>Active measures (cameras, external and internal intrusion detection systems).</t>
  </si>
  <si>
    <t>See also:
- access control (07.02);
- physical monitoring (07.04);
- power in 07.11;
- data center capacity (from 08.06); space. For energy and conditioning;
- redundancies in 05.30;
- cabling in 07.12;
- maintenance in 07.13.</t>
  </si>
  <si>
    <t>Maintenance in 07.13.</t>
  </si>
  <si>
    <t>Maintenance programme.</t>
  </si>
  <si>
    <t xml:space="preserve">See 05.14.03. </t>
  </si>
  <si>
    <t>For BYOD, see 08.01.
For remote working, see 06.07.
For portable devices (PCs, tablets, smartphones, etc.), see 8.01 and 08.09.
For external data centers, see 07.08</t>
  </si>
  <si>
    <t xml:space="preserve">Also consider remote wiping.
Controls in ISO/IEC 27002:
'- 07.01.02: Procedures for the secure reuse or disposal of storage media -- Here this is not essential (it is also a sub-control);
- 07.14: Verification of equipment before it is disposed or re-used (this is the main for equipment disposal or re-use);
- 08.10: It is mainly dedicated to the description of the methods of deletion (sub-subject of re-use and disposal). Important is the reference to the secure deletion at the end of the retention time and applicability also to suppliers.
Controls for SD cards, USB keys, CDs, DVDs, servers and pcs. Also printers, scanners, faxes, smartphones. </t>
  </si>
  <si>
    <t>This is for operating systems and hardware and software base and network.
For applications: 08.19.
Process and responsibilities for authorizing changes.
Includes privacy-by-design when requirements are set.</t>
  </si>
  <si>
    <t>For:
- IT systems (CPU, RAM, hard disk, bandwidth);
- employees and competence (see 06.03);
- offices (07.03);
- data centre (07.08).</t>
  </si>
  <si>
    <t>See 08.25.</t>
  </si>
  <si>
    <t>Controls in ISO/IEC 27002:
'- 07.01.02: Procedures for the secure reuse or disposal of storage media -- Here this is not essential (it is also a sub-control);
- 07.14: Verification of equipment before it is disposed or re-used (this is the main for equipment disposal or re-use);
- 08.10: It is mainly dedicated to the description of the methods of deletion (sub-subject of re-use and disposal). Important is the reference to the secure deletion at the end of the retention time and applicability also to suppliers.</t>
  </si>
  <si>
    <t>This is about the data loss prevention (DLP) tools.</t>
  </si>
  <si>
    <t>For clock synchronization see 08.17.</t>
  </si>
  <si>
    <t>Log analysis without automated tools (i.e. SIEM) is not possible. For evidence gathering, see 05.28, or audits.</t>
  </si>
  <si>
    <t>See 08.25.
For systems and network, see 08.32.</t>
  </si>
  <si>
    <t>"Configuration management" (as used in ISO/IEC 27002:2022) is something else in service management and software management. Therefore here is better to use "Secure configuration management".</t>
  </si>
  <si>
    <t>For security requirements of acquired services, see 08.27.</t>
  </si>
  <si>
    <t>See also 05.15.02.</t>
  </si>
  <si>
    <t>- For contracts for employees, consultants, interns etc. see 06.02.
- For suppliers see 05.20.
- Consider them also for customers.</t>
  </si>
  <si>
    <t>See 08.25.
The official cross reference says that old 14.2.1 is linked to 08.25.</t>
  </si>
  <si>
    <t>This is for applications.
Process and responsibilities for authorizing changes.
Includes privacy-by-design when requirements are set.
For applications. See:
- 08.25: Development process;
- 08.26: Requirements for developed and acquired applications, operating systems, all software and tools;
- 08.27: Secure engineering;
- 08.28: Secure coding;
- 08.31: Separation of environments and development environment security;
- 08.04: Access control to source code;
- 08.29: Security testing for applications;
- 08. 33: Test data;
- 08.19: Installation in production of the software;
- 08.30: Outsourced development.
- 08.08: Updates for vulnerabilities.
The official cross reference says that old 14.2.2 is linked to 08.32.</t>
  </si>
  <si>
    <t>See 08.25.
For acquired software and systems, see 08.19.</t>
  </si>
  <si>
    <t>Controls for suppliers:
- 05.19: general (types of suppliers, how to select them, how to ensure continuity);
- 05.20: contracts;
- 05.21: specific for ICT;
- 05.22: monitoring;
- 05.23: specific for cloud.</t>
  </si>
  <si>
    <t>Give instructions (procedure) to employees: to whom notify the event, who handle it.
Includes personal data breach.
Includes the personal data breach notification to data subjects, DPA or customer.
Controls on incidents:
- 05.24: Roles, procedures and notification;
- 06.08: Reporting channels after detection of incidents;
- 05.25: Classification of events;
- 05.26: Response and escalation;
- 05.27: Analysis of incidents and improvement;
- 05.28: Collection of evidence;
- 05.30: Continuity.</t>
  </si>
  <si>
    <t>This is also for developed software (then see 08.08).</t>
  </si>
  <si>
    <t>This is the organizational part of 08.14 (and already in 05.29).</t>
  </si>
  <si>
    <t>List of laws and regulations (with attention to all relevant countries).</t>
  </si>
  <si>
    <t>This address the same goal of ISO/IEC 27001, therefore it is useless. We can re-interpret it in 2 ways:
- establish retention time for records (this is the only control that address it as a general measure) and implement, if needed, systems for the long term preservation;
- protect ISMS records.</t>
  </si>
  <si>
    <t>ISO/IEC 27002 only requires to have topic-specific policies, procedures and security measures for the personal data protection.</t>
  </si>
  <si>
    <t>Have a periodical review of the information security and privacy management systems (i.e. management review).
Also have nonconformity and corrective action management.</t>
  </si>
  <si>
    <t>VA-PT (vulnerability assessments and penetration tests) for infrastructure are in 08.08 and for applications are in 08.29.
The official cross reference says that old 18.2.3 is linked to 05.36 and 08.08.</t>
  </si>
  <si>
    <t>"Pure" risk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</si>
</sst>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9"/>
      <name val="Calibri"/>
      <family val="2"/>
      <scheme val="minor"/>
    </font>
    <font>
      <b/>
      <sz val="9"/>
      <name val="Calibri"/>
      <family val="2"/>
      <scheme val="minor"/>
    </font>
    <font>
      <b/>
      <sz val="11"/>
      <color theme="0"/>
      <name val="Calibri"/>
      <family val="2"/>
      <scheme val="minor"/>
    </font>
    <font>
      <b/>
      <sz val="10"/>
      <color theme="0"/>
      <name val="Calibri"/>
      <family val="2"/>
      <scheme val="minor"/>
    </font>
    <font>
      <b/>
      <sz val="9"/>
      <color theme="0"/>
      <name val="Calibri"/>
      <family val="2"/>
      <scheme val="minor"/>
    </font>
    <font>
      <sz val="10"/>
      <color theme="0"/>
      <name val="Calibri"/>
      <family val="2"/>
      <scheme val="minor"/>
    </font>
    <font>
      <sz val="11"/>
      <name val="Calibri"/>
      <family val="2"/>
      <scheme val="minor"/>
    </font>
    <font>
      <sz val="9"/>
      <color theme="0"/>
      <name val="Calibri"/>
      <family val="2"/>
      <scheme val="minor"/>
    </font>
    <font>
      <b/>
      <sz val="14"/>
      <name val="Calibri"/>
      <family val="2"/>
      <scheme val="minor"/>
    </font>
    <font>
      <b/>
      <sz val="14"/>
      <name val="Arial"/>
      <family val="2"/>
    </font>
    <font>
      <b/>
      <sz val="18"/>
      <name val="Calibri"/>
      <family val="2"/>
      <scheme val="minor"/>
    </font>
    <font>
      <sz val="9"/>
      <name val="Arial"/>
      <family val="2"/>
    </font>
    <font>
      <sz val="16"/>
      <name val="Calibri"/>
      <family val="2"/>
      <scheme val="minor"/>
    </font>
    <font>
      <b/>
      <sz val="16"/>
      <name val="Calibri"/>
      <family val="2"/>
      <scheme val="minor"/>
    </font>
    <font>
      <b/>
      <sz val="10"/>
      <name val="Arial"/>
      <family val="2"/>
    </font>
    <font>
      <b/>
      <sz val="16"/>
      <color theme="1"/>
      <name val="Calibri"/>
      <family val="2"/>
      <scheme val="minor"/>
    </font>
  </fonts>
  <fills count="21">
    <fill>
      <patternFill patternType="none"/>
    </fill>
    <fill>
      <patternFill patternType="gray125"/>
    </fill>
    <fill>
      <patternFill patternType="solid">
        <fgColor theme="9" tint="-0.249977111117893"/>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bgColor indexed="64"/>
      </patternFill>
    </fill>
    <fill>
      <patternFill patternType="solid">
        <fgColor rgb="FF000000"/>
        <bgColor indexed="64"/>
      </patternFill>
    </fill>
    <fill>
      <patternFill patternType="solid">
        <fgColor rgb="FF33CC33"/>
        <bgColor indexed="64"/>
      </patternFill>
    </fill>
    <fill>
      <patternFill patternType="solid">
        <fgColor rgb="FFFFFF00"/>
        <bgColor indexed="64"/>
      </patternFill>
    </fill>
    <fill>
      <patternFill patternType="solid">
        <fgColor rgb="FFEA0000"/>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249977111117893"/>
        <bgColor indexed="64"/>
      </patternFill>
    </fill>
    <fill>
      <patternFill patternType="solid">
        <fgColor rgb="FF00B05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s>
  <cellStyleXfs count="4">
    <xf numFmtId="0" fontId="0" fillId="0" borderId="0"/>
    <xf numFmtId="0" fontId="2" fillId="0" borderId="0"/>
    <xf numFmtId="0" fontId="1" fillId="0" borderId="0"/>
    <xf numFmtId="0" fontId="2" fillId="0" borderId="0"/>
  </cellStyleXfs>
  <cellXfs count="204">
    <xf numFmtId="0" fontId="0" fillId="0" borderId="0" xfId="0"/>
    <xf numFmtId="0" fontId="3" fillId="0" borderId="0" xfId="0" applyFont="1"/>
    <xf numFmtId="0" fontId="3" fillId="0" borderId="0" xfId="0" applyFont="1" applyBorder="1" applyAlignment="1">
      <alignment wrapText="1"/>
    </xf>
    <xf numFmtId="0" fontId="5" fillId="0" borderId="0" xfId="0" applyFont="1" applyBorder="1" applyAlignment="1">
      <alignment wrapText="1"/>
    </xf>
    <xf numFmtId="0" fontId="3" fillId="0" borderId="0" xfId="0" applyFont="1" applyFill="1"/>
    <xf numFmtId="0" fontId="3" fillId="0" borderId="5" xfId="0" applyFont="1" applyBorder="1"/>
    <xf numFmtId="0" fontId="3" fillId="0" borderId="6" xfId="0" applyFont="1" applyBorder="1"/>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wrapText="1"/>
    </xf>
    <xf numFmtId="0" fontId="3" fillId="0" borderId="0" xfId="1" applyFont="1"/>
    <xf numFmtId="0" fontId="3" fillId="0" borderId="1" xfId="0" applyFont="1" applyBorder="1" applyAlignment="1">
      <alignment horizontal="center"/>
    </xf>
    <xf numFmtId="0" fontId="3" fillId="0" borderId="0" xfId="0" applyFont="1" applyAlignment="1">
      <alignment vertical="center"/>
    </xf>
    <xf numFmtId="0" fontId="3" fillId="0" borderId="0" xfId="0" applyFont="1" applyAlignment="1">
      <alignment horizontal="left" vertical="center"/>
    </xf>
    <xf numFmtId="0" fontId="10" fillId="0" borderId="0" xfId="0" applyFont="1"/>
    <xf numFmtId="0" fontId="10" fillId="0" borderId="0" xfId="0" applyFont="1" applyAlignment="1">
      <alignment vertical="center"/>
    </xf>
    <xf numFmtId="0" fontId="3" fillId="0" borderId="14" xfId="0" applyFont="1" applyFill="1" applyBorder="1" applyAlignment="1">
      <alignment horizontal="center" vertical="center" wrapText="1"/>
    </xf>
    <xf numFmtId="0" fontId="3" fillId="0" borderId="18" xfId="0" applyFont="1" applyBorder="1" applyAlignment="1">
      <alignment horizontal="center" vertical="center" wrapText="1"/>
    </xf>
    <xf numFmtId="0" fontId="11" fillId="0" borderId="0" xfId="0" applyFont="1" applyAlignment="1">
      <alignment vertical="center"/>
    </xf>
    <xf numFmtId="0" fontId="3" fillId="0" borderId="21" xfId="0" applyFont="1" applyBorder="1" applyAlignment="1">
      <alignment vertical="center" wrapText="1"/>
    </xf>
    <xf numFmtId="0" fontId="8" fillId="3" borderId="11" xfId="0" applyFont="1" applyFill="1" applyBorder="1"/>
    <xf numFmtId="0" fontId="8" fillId="3" borderId="2" xfId="0" applyFont="1" applyFill="1" applyBorder="1"/>
    <xf numFmtId="0" fontId="8" fillId="3" borderId="12" xfId="0" applyFont="1" applyFill="1" applyBorder="1"/>
    <xf numFmtId="0" fontId="4" fillId="0" borderId="7" xfId="0" applyFont="1" applyBorder="1" applyAlignment="1">
      <alignment horizontal="center"/>
    </xf>
    <xf numFmtId="0" fontId="4" fillId="0" borderId="8" xfId="0" applyFont="1" applyBorder="1" applyAlignment="1">
      <alignment horizontal="center"/>
    </xf>
    <xf numFmtId="0" fontId="10" fillId="0" borderId="0" xfId="0" applyFont="1" applyBorder="1"/>
    <xf numFmtId="0" fontId="3" fillId="0" borderId="19" xfId="0" applyFont="1" applyBorder="1" applyAlignment="1">
      <alignment horizontal="center"/>
    </xf>
    <xf numFmtId="2" fontId="3" fillId="0" borderId="29" xfId="0" applyNumberFormat="1" applyFont="1" applyFill="1" applyBorder="1"/>
    <xf numFmtId="0" fontId="3" fillId="0" borderId="13" xfId="0" applyFont="1" applyBorder="1"/>
    <xf numFmtId="0" fontId="12" fillId="2" borderId="10" xfId="0" applyFont="1" applyFill="1" applyBorder="1" applyAlignment="1">
      <alignment vertical="top" wrapText="1"/>
    </xf>
    <xf numFmtId="0" fontId="3" fillId="9" borderId="0" xfId="0" applyFont="1" applyFill="1" applyBorder="1" applyAlignment="1">
      <alignment wrapText="1"/>
    </xf>
    <xf numFmtId="0" fontId="3" fillId="9" borderId="0" xfId="0" applyFont="1" applyFill="1" applyBorder="1"/>
    <xf numFmtId="0" fontId="12" fillId="6" borderId="11" xfId="0" applyFont="1" applyFill="1" applyBorder="1" applyAlignment="1">
      <alignment wrapText="1"/>
    </xf>
    <xf numFmtId="2" fontId="3" fillId="0" borderId="30" xfId="0" applyNumberFormat="1" applyFont="1" applyBorder="1" applyAlignment="1">
      <alignment horizontal="center" wrapText="1"/>
    </xf>
    <xf numFmtId="0" fontId="8" fillId="10" borderId="9" xfId="0" applyFont="1" applyFill="1" applyBorder="1" applyAlignment="1">
      <alignment vertical="top" wrapText="1"/>
    </xf>
    <xf numFmtId="0" fontId="3" fillId="0" borderId="22" xfId="0" applyFont="1" applyBorder="1" applyAlignment="1">
      <alignment horizontal="center" vertical="center" wrapText="1"/>
    </xf>
    <xf numFmtId="0" fontId="3" fillId="0" borderId="20" xfId="0" applyFont="1" applyBorder="1" applyAlignment="1">
      <alignment horizontal="left" vertical="center" wrapText="1"/>
    </xf>
    <xf numFmtId="0" fontId="3" fillId="0" borderId="23" xfId="0" applyFont="1" applyBorder="1" applyAlignment="1">
      <alignment horizontal="center" vertical="center" wrapText="1"/>
    </xf>
    <xf numFmtId="0" fontId="10" fillId="14" borderId="31" xfId="0" applyFont="1" applyFill="1" applyBorder="1"/>
    <xf numFmtId="0" fontId="3" fillId="11" borderId="32" xfId="0" quotePrefix="1" applyFont="1" applyFill="1" applyBorder="1"/>
    <xf numFmtId="0" fontId="3" fillId="12" borderId="32" xfId="0" quotePrefix="1" applyFont="1" applyFill="1" applyBorder="1"/>
    <xf numFmtId="0" fontId="3" fillId="13" borderId="4" xfId="0" quotePrefix="1" applyFont="1" applyFill="1" applyBorder="1"/>
    <xf numFmtId="0" fontId="15" fillId="0" borderId="0" xfId="0" applyFont="1" applyAlignment="1">
      <alignment horizontal="left" vertical="center"/>
    </xf>
    <xf numFmtId="0" fontId="3" fillId="0" borderId="20" xfId="0" applyFont="1" applyBorder="1" applyAlignment="1">
      <alignment horizontal="center" vertical="center" wrapText="1"/>
    </xf>
    <xf numFmtId="0" fontId="3" fillId="4" borderId="20" xfId="0" applyFont="1" applyFill="1" applyBorder="1" applyAlignment="1">
      <alignment vertical="top" wrapText="1"/>
    </xf>
    <xf numFmtId="0" fontId="10" fillId="2" borderId="22" xfId="0" applyFont="1" applyFill="1" applyBorder="1" applyAlignment="1">
      <alignment horizontal="center" vertical="center" wrapText="1"/>
    </xf>
    <xf numFmtId="0" fontId="13" fillId="0" borderId="0" xfId="1" applyFont="1" applyAlignment="1">
      <alignment horizontal="center"/>
    </xf>
    <xf numFmtId="0" fontId="14" fillId="0" borderId="0" xfId="0" applyFont="1" applyAlignment="1">
      <alignment horizontal="center"/>
    </xf>
    <xf numFmtId="0" fontId="10" fillId="3" borderId="2" xfId="0" applyFont="1" applyFill="1" applyBorder="1" applyAlignment="1">
      <alignment horizontal="center" vertical="center"/>
    </xf>
    <xf numFmtId="0" fontId="4" fillId="0" borderId="7" xfId="0" applyFont="1" applyBorder="1" applyAlignment="1">
      <alignment horizontal="center" vertical="center"/>
    </xf>
    <xf numFmtId="0" fontId="10" fillId="0" borderId="0" xfId="0" applyFont="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6" borderId="15"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2"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6" fillId="0" borderId="21" xfId="0" applyFont="1" applyBorder="1" applyAlignment="1">
      <alignment horizontal="center" vertical="center" wrapText="1"/>
    </xf>
    <xf numFmtId="0" fontId="3" fillId="0" borderId="0" xfId="0" applyFont="1" applyFill="1" applyBorder="1" applyAlignment="1">
      <alignment horizontal="left" vertical="center"/>
    </xf>
    <xf numFmtId="0" fontId="15" fillId="0" borderId="0" xfId="0" applyFont="1" applyFill="1" applyBorder="1" applyAlignment="1">
      <alignment horizontal="left" vertical="center"/>
    </xf>
    <xf numFmtId="0" fontId="3" fillId="0" borderId="0" xfId="0" applyFont="1" applyFill="1" applyBorder="1"/>
    <xf numFmtId="0" fontId="8" fillId="0" borderId="0" xfId="0" applyFont="1" applyFill="1" applyBorder="1"/>
    <xf numFmtId="0" fontId="4" fillId="0" borderId="0" xfId="0" applyFont="1" applyFill="1" applyBorder="1" applyAlignment="1">
      <alignment wrapText="1"/>
    </xf>
    <xf numFmtId="0" fontId="3" fillId="0" borderId="20" xfId="0" applyFont="1" applyFill="1" applyBorder="1" applyAlignment="1">
      <alignment horizontal="left" vertical="center" wrapText="1"/>
    </xf>
    <xf numFmtId="0" fontId="7" fillId="3" borderId="37" xfId="0" applyFont="1" applyFill="1" applyBorder="1" applyAlignment="1">
      <alignment horizontal="center" vertical="center" wrapText="1"/>
    </xf>
    <xf numFmtId="0" fontId="3" fillId="0" borderId="0" xfId="1" applyFont="1" applyAlignment="1">
      <alignment vertical="top" wrapText="1"/>
    </xf>
    <xf numFmtId="0" fontId="3" fillId="0" borderId="0" xfId="0" applyFont="1" applyAlignment="1">
      <alignment horizontal="left" vertical="top" wrapText="1"/>
    </xf>
    <xf numFmtId="0" fontId="0" fillId="0" borderId="0" xfId="0" applyAlignment="1">
      <alignment horizontal="center" vertical="top"/>
    </xf>
    <xf numFmtId="0" fontId="4" fillId="0" borderId="26" xfId="0" applyFont="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14" fontId="3" fillId="0" borderId="27" xfId="0" applyNumberFormat="1" applyFont="1" applyBorder="1" applyAlignment="1">
      <alignment horizontal="left" vertical="top" wrapText="1"/>
    </xf>
    <xf numFmtId="0" fontId="3" fillId="0" borderId="28" xfId="0" applyFont="1" applyBorder="1" applyAlignment="1">
      <alignment horizontal="left" vertical="top" wrapText="1"/>
    </xf>
    <xf numFmtId="0" fontId="3" fillId="0" borderId="8" xfId="0" applyFont="1" applyBorder="1" applyAlignment="1">
      <alignment horizontal="left" vertical="top" wrapText="1"/>
    </xf>
    <xf numFmtId="0" fontId="4" fillId="0" borderId="0" xfId="0" applyFont="1" applyAlignment="1">
      <alignment horizontal="left" vertical="center"/>
    </xf>
    <xf numFmtId="0" fontId="3" fillId="0" borderId="0" xfId="0" applyFont="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3" fillId="0" borderId="26" xfId="0" applyFont="1" applyBorder="1" applyAlignment="1">
      <alignment horizontal="left" vertical="center" wrapText="1"/>
    </xf>
    <xf numFmtId="14" fontId="3" fillId="0" borderId="27" xfId="0" applyNumberFormat="1"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8" xfId="0" applyFont="1" applyBorder="1" applyAlignment="1">
      <alignment horizontal="left" vertical="center" wrapText="1"/>
    </xf>
    <xf numFmtId="0" fontId="9" fillId="3" borderId="39" xfId="0" applyFont="1" applyFill="1" applyBorder="1" applyAlignment="1">
      <alignment horizontal="center" vertical="center" wrapText="1"/>
    </xf>
    <xf numFmtId="0" fontId="6" fillId="16" borderId="21" xfId="0" applyFont="1" applyFill="1" applyBorder="1" applyAlignment="1">
      <alignment horizontal="center" vertical="center" wrapText="1"/>
    </xf>
    <xf numFmtId="0" fontId="6" fillId="16" borderId="22" xfId="0" applyFont="1" applyFill="1" applyBorder="1" applyAlignment="1">
      <alignment horizontal="center" vertical="center" wrapText="1"/>
    </xf>
    <xf numFmtId="0" fontId="8" fillId="10" borderId="27" xfId="0" applyFont="1" applyFill="1" applyBorder="1" applyAlignment="1">
      <alignment horizontal="right" wrapText="1"/>
    </xf>
    <xf numFmtId="0" fontId="7" fillId="2" borderId="2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0" xfId="0" applyFont="1" applyBorder="1" applyAlignment="1">
      <alignment vertical="center" wrapText="1"/>
    </xf>
    <xf numFmtId="0" fontId="7" fillId="5" borderId="20" xfId="0" applyFont="1" applyFill="1" applyBorder="1" applyAlignment="1">
      <alignment horizontal="center" vertical="top" wrapText="1"/>
    </xf>
    <xf numFmtId="0" fontId="5" fillId="7" borderId="20" xfId="1" applyFont="1" applyFill="1" applyBorder="1" applyAlignment="1">
      <alignment vertical="top" wrapText="1"/>
    </xf>
    <xf numFmtId="0" fontId="16" fillId="0" borderId="20" xfId="0" applyFont="1" applyFill="1" applyBorder="1" applyAlignment="1">
      <alignment horizontal="center" vertical="top" wrapText="1"/>
    </xf>
    <xf numFmtId="0" fontId="3" fillId="0" borderId="20" xfId="1" applyFont="1" applyFill="1" applyBorder="1" applyAlignment="1">
      <alignment vertical="top" wrapText="1"/>
    </xf>
    <xf numFmtId="2" fontId="3" fillId="0" borderId="20" xfId="0" applyNumberFormat="1" applyFont="1" applyFill="1" applyBorder="1" applyAlignment="1">
      <alignment horizontal="center" vertical="top"/>
    </xf>
    <xf numFmtId="0" fontId="0" fillId="0" borderId="20" xfId="0" applyBorder="1"/>
    <xf numFmtId="0" fontId="16" fillId="0" borderId="31" xfId="0" applyFont="1" applyFill="1" applyBorder="1" applyAlignment="1">
      <alignment horizontal="center" vertical="top" wrapText="1"/>
    </xf>
    <xf numFmtId="0" fontId="3" fillId="0" borderId="31" xfId="1" applyFont="1" applyFill="1" applyBorder="1" applyAlignment="1">
      <alignment vertical="top" wrapText="1"/>
    </xf>
    <xf numFmtId="0" fontId="16" fillId="0" borderId="20" xfId="0" applyFont="1" applyFill="1" applyBorder="1" applyAlignment="1">
      <alignment vertical="top" wrapText="1"/>
    </xf>
    <xf numFmtId="0" fontId="3" fillId="0" borderId="20" xfId="0" applyFont="1" applyBorder="1" applyAlignment="1">
      <alignment horizontal="center"/>
    </xf>
    <xf numFmtId="0" fontId="3" fillId="16" borderId="0" xfId="0" applyFont="1" applyFill="1" applyBorder="1"/>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2" fontId="3" fillId="0" borderId="29" xfId="0" applyNumberFormat="1" applyFont="1" applyFill="1" applyBorder="1" applyAlignment="1">
      <alignment horizontal="center" vertical="top"/>
    </xf>
    <xf numFmtId="0" fontId="3" fillId="16" borderId="20" xfId="0" applyFont="1" applyFill="1" applyBorder="1" applyAlignment="1">
      <alignment horizontal="center" vertical="center" wrapText="1"/>
    </xf>
    <xf numFmtId="0" fontId="3" fillId="0" borderId="24" xfId="0" applyFont="1" applyBorder="1" applyAlignment="1">
      <alignment horizontal="center" vertical="center" wrapText="1"/>
    </xf>
    <xf numFmtId="0" fontId="7" fillId="2" borderId="37" xfId="0" applyFont="1" applyFill="1" applyBorder="1" applyAlignment="1">
      <alignment horizontal="center" vertical="center" wrapText="1"/>
    </xf>
    <xf numFmtId="0" fontId="17" fillId="15" borderId="20" xfId="0" applyFont="1" applyFill="1" applyBorder="1" applyAlignment="1">
      <alignment horizontal="left" vertical="center"/>
    </xf>
    <xf numFmtId="0" fontId="18" fillId="15" borderId="20" xfId="0" applyFont="1" applyFill="1" applyBorder="1" applyAlignment="1">
      <alignment horizontal="left" vertical="center"/>
    </xf>
    <xf numFmtId="0" fontId="17" fillId="15" borderId="20" xfId="0" applyFont="1" applyFill="1" applyBorder="1" applyAlignment="1">
      <alignment horizontal="center" vertical="center"/>
    </xf>
    <xf numFmtId="0" fontId="3" fillId="0" borderId="20" xfId="0" applyFont="1" applyFill="1" applyBorder="1" applyAlignment="1">
      <alignment horizontal="left" vertical="top" wrapText="1"/>
    </xf>
    <xf numFmtId="0" fontId="3" fillId="0" borderId="20" xfId="0" quotePrefix="1" applyFont="1" applyFill="1" applyBorder="1" applyAlignment="1">
      <alignment horizontal="left" vertical="top" wrapText="1"/>
    </xf>
    <xf numFmtId="0" fontId="3" fillId="0" borderId="19" xfId="0" applyFont="1" applyFill="1" applyBorder="1" applyAlignment="1">
      <alignment horizontal="center" vertical="center" wrapText="1"/>
    </xf>
    <xf numFmtId="0" fontId="3" fillId="0" borderId="21" xfId="0" applyFont="1" applyFill="1" applyBorder="1" applyAlignment="1">
      <alignment vertical="center" wrapText="1"/>
    </xf>
    <xf numFmtId="0" fontId="3" fillId="0" borderId="21" xfId="0" applyFont="1" applyFill="1" applyBorder="1" applyAlignment="1">
      <alignment vertical="top" wrapText="1"/>
    </xf>
    <xf numFmtId="0" fontId="0" fillId="0" borderId="0" xfId="0" applyAlignment="1">
      <alignment horizontal="center"/>
    </xf>
    <xf numFmtId="0" fontId="19" fillId="0" borderId="0" xfId="0" applyFont="1"/>
    <xf numFmtId="0" fontId="3" fillId="17" borderId="20" xfId="0" applyFont="1" applyFill="1" applyBorder="1" applyAlignment="1">
      <alignment horizontal="center" vertical="center" wrapText="1"/>
    </xf>
    <xf numFmtId="0" fontId="8" fillId="3" borderId="20" xfId="0" applyFont="1" applyFill="1" applyBorder="1"/>
    <xf numFmtId="0" fontId="4" fillId="0" borderId="20" xfId="0" applyFont="1" applyBorder="1" applyAlignment="1">
      <alignment horizontal="center"/>
    </xf>
    <xf numFmtId="0" fontId="5" fillId="0" borderId="20" xfId="1" applyFont="1" applyFill="1" applyBorder="1" applyAlignment="1">
      <alignment horizontal="center" vertical="top" wrapText="1"/>
    </xf>
    <xf numFmtId="0" fontId="5" fillId="0" borderId="31" xfId="1" applyFont="1" applyFill="1" applyBorder="1" applyAlignment="1">
      <alignment horizontal="center" vertical="top" wrapText="1"/>
    </xf>
    <xf numFmtId="0" fontId="6" fillId="0" borderId="20" xfId="1" applyFont="1" applyFill="1" applyBorder="1" applyAlignment="1">
      <alignment horizontal="center" vertical="top" wrapText="1"/>
    </xf>
    <xf numFmtId="0" fontId="6" fillId="7" borderId="20" xfId="1" applyFont="1" applyFill="1" applyBorder="1" applyAlignment="1">
      <alignment vertical="top" wrapText="1"/>
    </xf>
    <xf numFmtId="0" fontId="3" fillId="0" borderId="0" xfId="1" applyFont="1" applyAlignment="1">
      <alignment horizontal="left" vertical="center"/>
    </xf>
    <xf numFmtId="0" fontId="15" fillId="0" borderId="0" xfId="1" applyFont="1" applyAlignment="1">
      <alignment horizontal="left" vertical="center"/>
    </xf>
    <xf numFmtId="0" fontId="3" fillId="0" borderId="0" xfId="1" applyFont="1" applyAlignment="1">
      <alignment horizontal="center" vertical="center"/>
    </xf>
    <xf numFmtId="0" fontId="20" fillId="19" borderId="0" xfId="2" applyFont="1" applyFill="1" applyAlignment="1">
      <alignment horizontal="center" vertical="center"/>
    </xf>
    <xf numFmtId="0" fontId="20" fillId="19" borderId="0" xfId="2" applyFont="1" applyFill="1" applyAlignment="1">
      <alignment vertical="center"/>
    </xf>
    <xf numFmtId="0" fontId="20" fillId="19" borderId="0" xfId="2" applyFont="1" applyFill="1" applyAlignment="1">
      <alignment horizontal="center" vertical="center" wrapText="1"/>
    </xf>
    <xf numFmtId="0" fontId="1" fillId="0" borderId="0" xfId="2"/>
    <xf numFmtId="0" fontId="1" fillId="20" borderId="20" xfId="2" applyFill="1" applyBorder="1" applyAlignment="1">
      <alignment horizontal="center" vertical="center"/>
    </xf>
    <xf numFmtId="0" fontId="1" fillId="0" borderId="20" xfId="2" applyBorder="1" applyAlignment="1">
      <alignment vertical="center" wrapText="1"/>
    </xf>
    <xf numFmtId="0" fontId="1" fillId="0" borderId="20" xfId="2" applyBorder="1" applyAlignment="1">
      <alignment horizontal="center" vertical="center"/>
    </xf>
    <xf numFmtId="0" fontId="1" fillId="12" borderId="20" xfId="2" applyFill="1" applyBorder="1" applyAlignment="1">
      <alignment horizontal="center" vertical="center"/>
    </xf>
    <xf numFmtId="0" fontId="1" fillId="18" borderId="20" xfId="2" applyFill="1" applyBorder="1" applyAlignment="1">
      <alignment horizontal="center" vertical="center"/>
    </xf>
    <xf numFmtId="0" fontId="1" fillId="0" borderId="20" xfId="2" applyFont="1" applyBorder="1" applyAlignment="1">
      <alignment vertical="center" wrapText="1"/>
    </xf>
    <xf numFmtId="0" fontId="1" fillId="0" borderId="0" xfId="2" applyAlignment="1">
      <alignment horizontal="center" vertical="center"/>
    </xf>
    <xf numFmtId="0" fontId="1" fillId="0" borderId="0" xfId="2" applyAlignment="1">
      <alignment vertical="center"/>
    </xf>
    <xf numFmtId="0" fontId="10" fillId="2" borderId="20"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5" fillId="0" borderId="0" xfId="3" applyFont="1" applyAlignment="1">
      <alignment horizontal="left" vertical="center"/>
    </xf>
    <xf numFmtId="0" fontId="3" fillId="0" borderId="0" xfId="3" applyFont="1" applyAlignment="1">
      <alignment horizontal="left" vertical="center"/>
    </xf>
    <xf numFmtId="0" fontId="7" fillId="3" borderId="38" xfId="3" applyFont="1" applyFill="1" applyBorder="1" applyAlignment="1">
      <alignment horizontal="center" vertical="center" wrapText="1"/>
    </xf>
    <xf numFmtId="0" fontId="9" fillId="3" borderId="39" xfId="3" applyFont="1" applyFill="1" applyBorder="1" applyAlignment="1">
      <alignment horizontal="center" vertical="center" wrapText="1"/>
    </xf>
    <xf numFmtId="0" fontId="7" fillId="3" borderId="37" xfId="3" applyFont="1" applyFill="1" applyBorder="1" applyAlignment="1">
      <alignment horizontal="center" vertical="top" wrapText="1"/>
    </xf>
    <xf numFmtId="0" fontId="7" fillId="3" borderId="47" xfId="3" applyFont="1" applyFill="1" applyBorder="1" applyAlignment="1">
      <alignment horizontal="left" vertical="center" wrapText="1"/>
    </xf>
    <xf numFmtId="0" fontId="7" fillId="3" borderId="47" xfId="3"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3" fillId="0" borderId="25" xfId="0" applyFont="1" applyFill="1" applyBorder="1" applyAlignment="1">
      <alignment vertical="center" wrapText="1"/>
    </xf>
    <xf numFmtId="0" fontId="13" fillId="0" borderId="0" xfId="1" applyFont="1" applyAlignment="1">
      <alignment horizontal="left"/>
    </xf>
    <xf numFmtId="0" fontId="7" fillId="5" borderId="48" xfId="0" applyFont="1" applyFill="1" applyBorder="1" applyAlignment="1">
      <alignment horizontal="center" vertical="top" wrapText="1"/>
    </xf>
    <xf numFmtId="0" fontId="7" fillId="5" borderId="49" xfId="0" applyFont="1" applyFill="1" applyBorder="1" applyAlignment="1">
      <alignment horizontal="center" vertical="top" wrapText="1"/>
    </xf>
    <xf numFmtId="0" fontId="7" fillId="5" borderId="50" xfId="0" applyFont="1" applyFill="1" applyBorder="1" applyAlignment="1">
      <alignment horizontal="center" vertical="top" wrapText="1"/>
    </xf>
    <xf numFmtId="0" fontId="5" fillId="7" borderId="3" xfId="1" applyFont="1" applyFill="1" applyBorder="1" applyAlignment="1">
      <alignment vertical="top" wrapText="1"/>
    </xf>
    <xf numFmtId="0" fontId="5" fillId="7" borderId="22" xfId="1" applyFont="1" applyFill="1" applyBorder="1" applyAlignment="1">
      <alignment vertical="top" wrapText="1"/>
    </xf>
    <xf numFmtId="0" fontId="5" fillId="7" borderId="23" xfId="1" applyFont="1" applyFill="1" applyBorder="1" applyAlignment="1">
      <alignment vertical="top" wrapText="1"/>
    </xf>
    <xf numFmtId="0" fontId="7" fillId="5" borderId="20" xfId="0" applyFont="1" applyFill="1" applyBorder="1" applyAlignment="1">
      <alignment horizontal="center" vertical="center" wrapText="1"/>
    </xf>
    <xf numFmtId="0" fontId="4" fillId="0" borderId="28" xfId="0" applyFont="1" applyBorder="1" applyAlignment="1">
      <alignment vertical="top" wrapText="1"/>
    </xf>
    <xf numFmtId="1" fontId="3" fillId="0" borderId="15" xfId="0" applyNumberFormat="1" applyFont="1" applyBorder="1" applyAlignment="1">
      <alignment horizontal="center" vertical="center" wrapText="1"/>
    </xf>
    <xf numFmtId="2" fontId="3" fillId="0" borderId="51" xfId="0" applyNumberFormat="1" applyFont="1" applyBorder="1" applyAlignment="1">
      <alignment wrapText="1"/>
    </xf>
    <xf numFmtId="2" fontId="3" fillId="0" borderId="31" xfId="0" applyNumberFormat="1" applyFont="1" applyBorder="1" applyAlignment="1">
      <alignment wrapText="1"/>
    </xf>
    <xf numFmtId="2" fontId="3" fillId="0" borderId="52" xfId="0" applyNumberFormat="1" applyFont="1" applyBorder="1" applyAlignment="1">
      <alignment wrapText="1"/>
    </xf>
    <xf numFmtId="1" fontId="3" fillId="0" borderId="20" xfId="0" applyNumberFormat="1" applyFont="1" applyBorder="1" applyAlignment="1">
      <alignment horizontal="center" vertical="center" wrapText="1"/>
    </xf>
    <xf numFmtId="0" fontId="16" fillId="0" borderId="20" xfId="0" applyFont="1" applyFill="1" applyBorder="1" applyAlignment="1">
      <alignment horizontal="center" vertical="center" wrapText="1"/>
    </xf>
    <xf numFmtId="2" fontId="3" fillId="0" borderId="20" xfId="0" applyNumberFormat="1" applyFont="1" applyFill="1" applyBorder="1" applyAlignment="1">
      <alignment horizontal="center" vertical="center"/>
    </xf>
    <xf numFmtId="0" fontId="0" fillId="0" borderId="20" xfId="0" applyBorder="1" applyAlignment="1">
      <alignment horizontal="center" vertical="center"/>
    </xf>
    <xf numFmtId="0" fontId="10" fillId="6" borderId="20" xfId="0" applyFont="1" applyFill="1" applyBorder="1" applyAlignment="1">
      <alignment vertical="center" wrapText="1"/>
    </xf>
    <xf numFmtId="0" fontId="3" fillId="0" borderId="20" xfId="1" applyFont="1" applyFill="1" applyBorder="1" applyAlignment="1">
      <alignment horizontal="center" vertical="center" wrapText="1"/>
    </xf>
    <xf numFmtId="0" fontId="5" fillId="12" borderId="22" xfId="1" applyFont="1" applyFill="1" applyBorder="1" applyAlignment="1">
      <alignment vertical="top" wrapText="1"/>
    </xf>
    <xf numFmtId="0" fontId="3" fillId="0" borderId="20" xfId="1" quotePrefix="1" applyFont="1" applyFill="1" applyBorder="1" applyAlignment="1">
      <alignment vertical="top" wrapText="1"/>
    </xf>
    <xf numFmtId="0" fontId="0" fillId="0" borderId="20" xfId="0" applyBorder="1" applyAlignment="1">
      <alignment vertical="top" wrapText="1"/>
    </xf>
    <xf numFmtId="0" fontId="0" fillId="0" borderId="20" xfId="0" quotePrefix="1" applyBorder="1" applyAlignment="1">
      <alignment vertical="top" wrapText="1"/>
    </xf>
    <xf numFmtId="0" fontId="3" fillId="0" borderId="2" xfId="0" applyFont="1" applyBorder="1" applyAlignment="1">
      <alignment horizontal="left" vertical="top" wrapText="1"/>
    </xf>
    <xf numFmtId="0" fontId="10" fillId="2" borderId="20" xfId="0" applyFont="1" applyFill="1" applyBorder="1" applyAlignment="1">
      <alignment horizontal="center" vertical="center" wrapText="1"/>
    </xf>
    <xf numFmtId="0" fontId="0" fillId="0" borderId="20" xfId="0" applyBorder="1" applyAlignment="1">
      <alignment horizontal="center" vertical="center" wrapText="1"/>
    </xf>
    <xf numFmtId="0" fontId="4" fillId="0" borderId="0" xfId="0" applyFont="1" applyBorder="1" applyAlignment="1">
      <alignment horizontal="center" vertical="center"/>
    </xf>
    <xf numFmtId="0" fontId="10" fillId="2" borderId="41"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7" fillId="5" borderId="53" xfId="0" applyFont="1" applyFill="1" applyBorder="1" applyAlignment="1">
      <alignment horizontal="center" vertical="top" wrapText="1"/>
    </xf>
    <xf numFmtId="0" fontId="0" fillId="0" borderId="40" xfId="0" applyBorder="1" applyAlignment="1">
      <alignment horizontal="center" vertical="top" wrapText="1"/>
    </xf>
    <xf numFmtId="0" fontId="0" fillId="0" borderId="19" xfId="0" applyBorder="1" applyAlignment="1">
      <alignment horizontal="center" vertical="top" wrapText="1"/>
    </xf>
    <xf numFmtId="0" fontId="10" fillId="2" borderId="22"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0" fillId="2" borderId="44"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36" xfId="0" applyBorder="1" applyAlignment="1">
      <alignment horizontal="center" vertical="center" wrapText="1"/>
    </xf>
    <xf numFmtId="0" fontId="8" fillId="3" borderId="2" xfId="0" applyFont="1" applyFill="1"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7" fillId="2" borderId="46" xfId="0" applyFont="1" applyFill="1" applyBorder="1" applyAlignment="1">
      <alignment horizontal="center" vertical="center" wrapText="1"/>
    </xf>
    <xf numFmtId="0" fontId="0" fillId="0" borderId="7" xfId="0" applyBorder="1" applyAlignment="1">
      <alignment horizontal="center" vertical="center"/>
    </xf>
  </cellXfs>
  <cellStyles count="4">
    <cellStyle name="Normal" xfId="0" builtinId="0"/>
    <cellStyle name="Normal 2" xfId="1"/>
    <cellStyle name="Normal 3" xfId="2"/>
    <cellStyle name="Normale 2" xfId="3"/>
  </cellStyles>
  <dxfs count="381">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FFFF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FFFF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FFFF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FFFF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FFFF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FFFF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FFFF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FFFF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FFFF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FFFF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FFFF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ont>
        <color theme="0" tint="-0.34998626667073579"/>
      </font>
    </dxf>
    <dxf>
      <font>
        <color rgb="FFFFFF00"/>
      </font>
    </dxf>
    <dxf>
      <font>
        <color rgb="FF00B050"/>
      </font>
    </dxf>
    <dxf>
      <font>
        <color rgb="FFFF0000"/>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s>
  <tableStyles count="0" defaultTableStyle="TableStyleMedium2" defaultPivotStyle="PivotStyleLight16"/>
  <colors>
    <mruColors>
      <color rgb="FFFFFF99"/>
      <color rgb="FF33CC33"/>
      <color rgb="FFEA0000"/>
      <color rgb="FF009900"/>
      <color rgb="FF000000"/>
      <color rgb="FFFF9900"/>
      <color rgb="FFFC16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11</xdr:col>
      <xdr:colOff>558800</xdr:colOff>
      <xdr:row>20</xdr:row>
      <xdr:rowOff>59266</xdr:rowOff>
    </xdr:from>
    <xdr:ext cx="65" cy="172227"/>
    <xdr:sp macro="" textlink="">
      <xdr:nvSpPr>
        <xdr:cNvPr id="3" name="TextBox 2"/>
        <xdr:cNvSpPr txBox="1"/>
      </xdr:nvSpPr>
      <xdr:spPr>
        <a:xfrm>
          <a:off x="8500533" y="367453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11</xdr:col>
      <xdr:colOff>359833</xdr:colOff>
      <xdr:row>2</xdr:row>
      <xdr:rowOff>52917</xdr:rowOff>
    </xdr:from>
    <xdr:ext cx="184731" cy="264560"/>
    <xdr:sp macro="" textlink="">
      <xdr:nvSpPr>
        <xdr:cNvPr id="2" name="CasellaDiTesto 1"/>
        <xdr:cNvSpPr txBox="1"/>
      </xdr:nvSpPr>
      <xdr:spPr>
        <a:xfrm>
          <a:off x="8255000" y="50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142874</xdr:colOff>
      <xdr:row>1</xdr:row>
      <xdr:rowOff>271462</xdr:rowOff>
    </xdr:from>
    <xdr:ext cx="5723467" cy="673801"/>
    <xdr:sp macro="" textlink="">
      <xdr:nvSpPr>
        <xdr:cNvPr id="5" name="CasellaDiTesto 3"/>
        <xdr:cNvSpPr txBox="1"/>
      </xdr:nvSpPr>
      <xdr:spPr>
        <a:xfrm>
          <a:off x="6862762" y="438150"/>
          <a:ext cx="5723467" cy="673801"/>
        </a:xfrm>
        <a:prstGeom prst="round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Risk base = threat likelihood * information value (the highest CIA parameter impacted by the threat) </a:t>
          </a:r>
          <a:endParaRPr lang="it-IT">
            <a:effectLst/>
          </a:endParaRPr>
        </a:p>
        <a:p>
          <a:r>
            <a:rPr lang="en-US" sz="1100">
              <a:solidFill>
                <a:schemeClr val="tx1"/>
              </a:solidFill>
              <a:effectLst/>
              <a:latin typeface="+mn-lt"/>
              <a:ea typeface="+mn-ea"/>
              <a:cs typeface="+mn-cs"/>
            </a:rPr>
            <a:t>Risk (for each threat and control) = risk base * vulnerability value (complement of control value)</a:t>
          </a:r>
          <a:endParaRPr lang="it-IT">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60960</xdr:colOff>
      <xdr:row>13</xdr:row>
      <xdr:rowOff>15240</xdr:rowOff>
    </xdr:from>
    <xdr:to>
      <xdr:col>8</xdr:col>
      <xdr:colOff>28575</xdr:colOff>
      <xdr:row>35</xdr:row>
      <xdr:rowOff>104775</xdr:rowOff>
    </xdr:to>
    <xdr:sp macro="" textlink="">
      <xdr:nvSpPr>
        <xdr:cNvPr id="2" name="TextBox 1"/>
        <xdr:cNvSpPr txBox="1"/>
      </xdr:nvSpPr>
      <xdr:spPr>
        <a:xfrm>
          <a:off x="713423" y="2310765"/>
          <a:ext cx="5887402" cy="3756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solidFill>
                <a:schemeClr val="dk1"/>
              </a:solidFill>
              <a:effectLst/>
              <a:latin typeface="+mn-lt"/>
              <a:ea typeface="+mn-ea"/>
              <a:cs typeface="+mn-cs"/>
            </a:rPr>
            <a:t>Risks less than 20 are automaticalli accepted.</a:t>
          </a:r>
        </a:p>
        <a:p>
          <a:endParaRPr lang="it-IT">
            <a:effectLst/>
          </a:endParaRPr>
        </a:p>
        <a:p>
          <a:r>
            <a:rPr lang="it-IT" sz="1100">
              <a:solidFill>
                <a:schemeClr val="dk1"/>
              </a:solidFill>
              <a:effectLst/>
              <a:latin typeface="+mn-lt"/>
              <a:ea typeface="+mn-ea"/>
              <a:cs typeface="+mn-cs"/>
            </a:rPr>
            <a:t>Risks above 20 must be analyzed</a:t>
          </a:r>
          <a:r>
            <a:rPr lang="it-IT" sz="1100" baseline="0">
              <a:solidFill>
                <a:schemeClr val="dk1"/>
              </a:solidFill>
              <a:effectLst/>
              <a:latin typeface="+mn-lt"/>
              <a:ea typeface="+mn-ea"/>
              <a:cs typeface="+mn-cs"/>
            </a:rPr>
            <a:t> in order to identify explicit treatment options (including the acceptance).</a:t>
          </a:r>
        </a:p>
        <a:p>
          <a:endParaRPr lang="it-IT">
            <a:effectLst/>
          </a:endParaRPr>
        </a:p>
        <a:p>
          <a:r>
            <a:rPr lang="it-IT" sz="1100" baseline="0">
              <a:solidFill>
                <a:schemeClr val="dk1"/>
              </a:solidFill>
              <a:effectLst/>
              <a:latin typeface="+mn-lt"/>
              <a:ea typeface="+mn-ea"/>
              <a:cs typeface="+mn-cs"/>
            </a:rPr>
            <a:t>Acceptance can be based on the following:</a:t>
          </a:r>
          <a:endParaRPr lang="it-IT">
            <a:effectLst/>
          </a:endParaRPr>
        </a:p>
        <a:p>
          <a:r>
            <a:rPr lang="it-IT" sz="1100" baseline="0">
              <a:solidFill>
                <a:schemeClr val="dk1"/>
              </a:solidFill>
              <a:effectLst/>
              <a:latin typeface="+mn-lt"/>
              <a:ea typeface="+mn-ea"/>
              <a:cs typeface="+mn-cs"/>
            </a:rPr>
            <a:t>- there are enough compensating controls (in this case, the risk should be re-calculated in the tab "Risk treatment - proposal" writing on column "Expected control value after tretment (WRITE ONLY IF IT CHANGES)" and the reason;</a:t>
          </a:r>
        </a:p>
        <a:p>
          <a:r>
            <a:rPr lang="it-IT" sz="1100">
              <a:solidFill>
                <a:schemeClr val="dk1"/>
              </a:solidFill>
              <a:effectLst/>
              <a:latin typeface="+mn-lt"/>
              <a:ea typeface="+mn-ea"/>
              <a:cs typeface="+mn-cs"/>
            </a:rPr>
            <a:t>- other strategic choices</a:t>
          </a:r>
          <a:r>
            <a:rPr lang="it-IT" sz="1100" baseline="0">
              <a:solidFill>
                <a:schemeClr val="dk1"/>
              </a:solidFill>
              <a:effectLst/>
              <a:latin typeface="+mn-lt"/>
              <a:ea typeface="+mn-ea"/>
              <a:cs typeface="+mn-cs"/>
            </a:rPr>
            <a:t> don't allow mitigation actions;</a:t>
          </a:r>
        </a:p>
        <a:p>
          <a:r>
            <a:rPr lang="it-IT" sz="1100" baseline="0">
              <a:solidFill>
                <a:schemeClr val="dk1"/>
              </a:solidFill>
              <a:effectLst/>
              <a:latin typeface="+mn-lt"/>
              <a:ea typeface="+mn-ea"/>
              <a:cs typeface="+mn-cs"/>
            </a:rPr>
            <a:t>- the cost for mitigation actions (e.g. new or improvement of controls) will be so high that benefits are not clear;</a:t>
          </a:r>
        </a:p>
        <a:p>
          <a:r>
            <a:rPr lang="it-IT" sz="1100" baseline="0">
              <a:solidFill>
                <a:schemeClr val="dk1"/>
              </a:solidFill>
              <a:effectLst/>
              <a:latin typeface="+mn-lt"/>
              <a:ea typeface="+mn-ea"/>
              <a:cs typeface="+mn-cs"/>
            </a:rPr>
            <a:t>- mitigation actions (e.g. new or changed controls) will introduce unacceptable new vulnerabilities or ineffective practices (.e.g employees don't accept or correctly implement the changed control).</a:t>
          </a:r>
        </a:p>
        <a:p>
          <a:endParaRPr lang="it-IT" sz="1100">
            <a:solidFill>
              <a:schemeClr val="dk1"/>
            </a:solidFill>
            <a:effectLst/>
            <a:latin typeface="+mn-lt"/>
            <a:ea typeface="+mn-ea"/>
            <a:cs typeface="+mn-cs"/>
          </a:endParaRPr>
        </a:p>
        <a:p>
          <a:r>
            <a:rPr lang="it-IT" sz="1100">
              <a:solidFill>
                <a:schemeClr val="dk1"/>
              </a:solidFill>
              <a:effectLst/>
              <a:latin typeface="+mn-lt"/>
              <a:ea typeface="+mn-ea"/>
              <a:cs typeface="+mn-cs"/>
            </a:rPr>
            <a:t>It is not possible to accept high risks (i.e.</a:t>
          </a:r>
          <a:r>
            <a:rPr lang="it-IT" sz="1100" baseline="0">
              <a:solidFill>
                <a:schemeClr val="dk1"/>
              </a:solidFill>
              <a:effectLst/>
              <a:latin typeface="+mn-lt"/>
              <a:ea typeface="+mn-ea"/>
              <a:cs typeface="+mn-cs"/>
            </a:rPr>
            <a:t> they must be mitigated at least to a medium level), except when there are enough compensating controls that reduce the risk to a medium level.</a:t>
          </a:r>
        </a:p>
        <a:p>
          <a:endParaRPr lang="it-IT" sz="1100" baseline="0">
            <a:solidFill>
              <a:schemeClr val="dk1"/>
            </a:solidFill>
            <a:effectLst/>
            <a:latin typeface="+mn-lt"/>
            <a:ea typeface="+mn-ea"/>
            <a:cs typeface="+mn-cs"/>
          </a:endParaRPr>
        </a:p>
        <a:p>
          <a:r>
            <a:rPr lang="it-IT" sz="1100">
              <a:solidFill>
                <a:schemeClr val="dk1"/>
              </a:solidFill>
              <a:effectLst/>
              <a:latin typeface="+mn-lt"/>
              <a:ea typeface="+mn-ea"/>
              <a:cs typeface="+mn-cs"/>
            </a:rPr>
            <a:t>Treatment options, including acceptance ones, must be approved by top management.</a:t>
          </a:r>
          <a:endParaRPr lang="it-IT">
            <a:effectLst/>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6</xdr:row>
      <xdr:rowOff>0</xdr:rowOff>
    </xdr:from>
    <xdr:ext cx="184731" cy="264560"/>
    <xdr:sp macro="" textlink="">
      <xdr:nvSpPr>
        <xdr:cNvPr id="2" name="CasellaDiTesto 1"/>
        <xdr:cNvSpPr txBox="1"/>
      </xdr:nvSpPr>
      <xdr:spPr>
        <a:xfrm>
          <a:off x="8513233" y="525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6</xdr:row>
      <xdr:rowOff>0</xdr:rowOff>
    </xdr:from>
    <xdr:ext cx="184731" cy="264560"/>
    <xdr:sp macro="" textlink="">
      <xdr:nvSpPr>
        <xdr:cNvPr id="3" name="CasellaDiTesto 1"/>
        <xdr:cNvSpPr txBox="1"/>
      </xdr:nvSpPr>
      <xdr:spPr>
        <a:xfrm>
          <a:off x="6629400" y="525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6</xdr:row>
      <xdr:rowOff>0</xdr:rowOff>
    </xdr:from>
    <xdr:ext cx="184731" cy="264560"/>
    <xdr:sp macro="" textlink="">
      <xdr:nvSpPr>
        <xdr:cNvPr id="4" name="CasellaDiTesto 1"/>
        <xdr:cNvSpPr txBox="1"/>
      </xdr:nvSpPr>
      <xdr:spPr>
        <a:xfrm>
          <a:off x="6629400" y="822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6</xdr:row>
      <xdr:rowOff>0</xdr:rowOff>
    </xdr:from>
    <xdr:ext cx="184731" cy="264560"/>
    <xdr:sp macro="" textlink="">
      <xdr:nvSpPr>
        <xdr:cNvPr id="5" name="CasellaDiTesto 1"/>
        <xdr:cNvSpPr txBox="1"/>
      </xdr:nvSpPr>
      <xdr:spPr>
        <a:xfrm>
          <a:off x="6629400" y="822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4</xdr:row>
      <xdr:rowOff>52917</xdr:rowOff>
    </xdr:from>
    <xdr:ext cx="184731" cy="264560"/>
    <xdr:sp macro="" textlink="">
      <xdr:nvSpPr>
        <xdr:cNvPr id="6" name="CasellaDiTesto 1">
          <a:extLst>
            <a:ext uri="{FF2B5EF4-FFF2-40B4-BE49-F238E27FC236}">
              <a16:creationId xmlns:a16="http://schemas.microsoft.com/office/drawing/2014/main" xmlns="" id="{00000000-0008-0000-0C00-000002000000}"/>
            </a:ext>
          </a:extLst>
        </xdr:cNvPr>
        <xdr:cNvSpPr txBox="1"/>
      </xdr:nvSpPr>
      <xdr:spPr>
        <a:xfrm>
          <a:off x="6905625"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4</xdr:row>
      <xdr:rowOff>52917</xdr:rowOff>
    </xdr:from>
    <xdr:ext cx="184731" cy="264560"/>
    <xdr:sp macro="" textlink="">
      <xdr:nvSpPr>
        <xdr:cNvPr id="7" name="CasellaDiTesto 1">
          <a:extLst>
            <a:ext uri="{FF2B5EF4-FFF2-40B4-BE49-F238E27FC236}">
              <a16:creationId xmlns:a16="http://schemas.microsoft.com/office/drawing/2014/main" xmlns="" id="{00000000-0008-0000-0C00-000003000000}"/>
            </a:ext>
          </a:extLst>
        </xdr:cNvPr>
        <xdr:cNvSpPr txBox="1"/>
      </xdr:nvSpPr>
      <xdr:spPr>
        <a:xfrm>
          <a:off x="6905625"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2</xdr:row>
      <xdr:rowOff>52917</xdr:rowOff>
    </xdr:from>
    <xdr:ext cx="184731" cy="264560"/>
    <xdr:sp macro="" textlink="">
      <xdr:nvSpPr>
        <xdr:cNvPr id="8" name="CasellaDiTesto 1">
          <a:extLst>
            <a:ext uri="{FF2B5EF4-FFF2-40B4-BE49-F238E27FC236}">
              <a16:creationId xmlns:a16="http://schemas.microsoft.com/office/drawing/2014/main" xmlns="" id="{00000000-0008-0000-0C00-000004000000}"/>
            </a:ext>
          </a:extLst>
        </xdr:cNvPr>
        <xdr:cNvSpPr txBox="1"/>
      </xdr:nvSpPr>
      <xdr:spPr>
        <a:xfrm>
          <a:off x="6905625"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2</xdr:row>
      <xdr:rowOff>52917</xdr:rowOff>
    </xdr:from>
    <xdr:ext cx="184731" cy="264560"/>
    <xdr:sp macro="" textlink="">
      <xdr:nvSpPr>
        <xdr:cNvPr id="9" name="CasellaDiTesto 1">
          <a:extLst>
            <a:ext uri="{FF2B5EF4-FFF2-40B4-BE49-F238E27FC236}">
              <a16:creationId xmlns:a16="http://schemas.microsoft.com/office/drawing/2014/main" xmlns="" id="{00000000-0008-0000-0C00-000005000000}"/>
            </a:ext>
          </a:extLst>
        </xdr:cNvPr>
        <xdr:cNvSpPr txBox="1"/>
      </xdr:nvSpPr>
      <xdr:spPr>
        <a:xfrm>
          <a:off x="6905625"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15</xdr:col>
      <xdr:colOff>359833</xdr:colOff>
      <xdr:row>4</xdr:row>
      <xdr:rowOff>52917</xdr:rowOff>
    </xdr:from>
    <xdr:ext cx="184731" cy="264560"/>
    <xdr:sp macro="" textlink="">
      <xdr:nvSpPr>
        <xdr:cNvPr id="10" name="CasellaDiTesto 1">
          <a:extLst>
            <a:ext uri="{FF2B5EF4-FFF2-40B4-BE49-F238E27FC236}">
              <a16:creationId xmlns:a16="http://schemas.microsoft.com/office/drawing/2014/main" xmlns="" id="{00000000-0008-0000-0C00-000006000000}"/>
            </a:ext>
          </a:extLst>
        </xdr:cNvPr>
        <xdr:cNvSpPr txBox="1"/>
      </xdr:nvSpPr>
      <xdr:spPr>
        <a:xfrm>
          <a:off x="11151658"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11" name="CasellaDiTesto 1"/>
        <xdr:cNvSpPr txBox="1"/>
      </xdr:nvSpPr>
      <xdr:spPr>
        <a:xfrm>
          <a:off x="691038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12" name="CasellaDiTesto 1"/>
        <xdr:cNvSpPr txBox="1"/>
      </xdr:nvSpPr>
      <xdr:spPr>
        <a:xfrm>
          <a:off x="691038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13" name="CasellaDiTesto 1"/>
        <xdr:cNvSpPr txBox="1"/>
      </xdr:nvSpPr>
      <xdr:spPr>
        <a:xfrm>
          <a:off x="691038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14" name="CasellaDiTesto 1"/>
        <xdr:cNvSpPr txBox="1"/>
      </xdr:nvSpPr>
      <xdr:spPr>
        <a:xfrm>
          <a:off x="691038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xdr:row>
      <xdr:rowOff>52917</xdr:rowOff>
    </xdr:from>
    <xdr:ext cx="184731" cy="264560"/>
    <xdr:sp macro="" textlink="">
      <xdr:nvSpPr>
        <xdr:cNvPr id="15" name="CasellaDiTesto 1">
          <a:extLst>
            <a:ext uri="{FF2B5EF4-FFF2-40B4-BE49-F238E27FC236}">
              <a16:creationId xmlns:a16="http://schemas.microsoft.com/office/drawing/2014/main" xmlns="" id="{00000000-0008-0000-0C00-000002000000}"/>
            </a:ext>
          </a:extLst>
        </xdr:cNvPr>
        <xdr:cNvSpPr txBox="1"/>
      </xdr:nvSpPr>
      <xdr:spPr>
        <a:xfrm>
          <a:off x="6910388" y="84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xdr:row>
      <xdr:rowOff>52917</xdr:rowOff>
    </xdr:from>
    <xdr:ext cx="184731" cy="264560"/>
    <xdr:sp macro="" textlink="">
      <xdr:nvSpPr>
        <xdr:cNvPr id="16" name="CasellaDiTesto 1">
          <a:extLst>
            <a:ext uri="{FF2B5EF4-FFF2-40B4-BE49-F238E27FC236}">
              <a16:creationId xmlns:a16="http://schemas.microsoft.com/office/drawing/2014/main" xmlns="" id="{00000000-0008-0000-0C00-000003000000}"/>
            </a:ext>
          </a:extLst>
        </xdr:cNvPr>
        <xdr:cNvSpPr txBox="1"/>
      </xdr:nvSpPr>
      <xdr:spPr>
        <a:xfrm>
          <a:off x="6910388" y="84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xdr:row>
      <xdr:rowOff>52917</xdr:rowOff>
    </xdr:from>
    <xdr:ext cx="184731" cy="264560"/>
    <xdr:sp macro="" textlink="">
      <xdr:nvSpPr>
        <xdr:cNvPr id="17" name="CasellaDiTesto 1">
          <a:extLst>
            <a:ext uri="{FF2B5EF4-FFF2-40B4-BE49-F238E27FC236}">
              <a16:creationId xmlns:a16="http://schemas.microsoft.com/office/drawing/2014/main" xmlns="" id="{00000000-0008-0000-0C00-000004000000}"/>
            </a:ext>
          </a:extLst>
        </xdr:cNvPr>
        <xdr:cNvSpPr txBox="1"/>
      </xdr:nvSpPr>
      <xdr:spPr>
        <a:xfrm>
          <a:off x="691038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xdr:row>
      <xdr:rowOff>52917</xdr:rowOff>
    </xdr:from>
    <xdr:ext cx="184731" cy="264560"/>
    <xdr:sp macro="" textlink="">
      <xdr:nvSpPr>
        <xdr:cNvPr id="18" name="CasellaDiTesto 1">
          <a:extLst>
            <a:ext uri="{FF2B5EF4-FFF2-40B4-BE49-F238E27FC236}">
              <a16:creationId xmlns:a16="http://schemas.microsoft.com/office/drawing/2014/main" xmlns="" id="{00000000-0008-0000-0C00-000005000000}"/>
            </a:ext>
          </a:extLst>
        </xdr:cNvPr>
        <xdr:cNvSpPr txBox="1"/>
      </xdr:nvSpPr>
      <xdr:spPr>
        <a:xfrm>
          <a:off x="691038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19" name="CasellaDiTesto 1"/>
        <xdr:cNvSpPr txBox="1"/>
      </xdr:nvSpPr>
      <xdr:spPr>
        <a:xfrm>
          <a:off x="877252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20" name="CasellaDiTesto 1"/>
        <xdr:cNvSpPr txBox="1"/>
      </xdr:nvSpPr>
      <xdr:spPr>
        <a:xfrm>
          <a:off x="877252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21" name="CasellaDiTesto 1"/>
        <xdr:cNvSpPr txBox="1"/>
      </xdr:nvSpPr>
      <xdr:spPr>
        <a:xfrm>
          <a:off x="877252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22" name="CasellaDiTesto 1"/>
        <xdr:cNvSpPr txBox="1"/>
      </xdr:nvSpPr>
      <xdr:spPr>
        <a:xfrm>
          <a:off x="877252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23" name="CasellaDiTesto 1"/>
        <xdr:cNvSpPr txBox="1"/>
      </xdr:nvSpPr>
      <xdr:spPr>
        <a:xfrm>
          <a:off x="779621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24" name="CasellaDiTesto 1"/>
        <xdr:cNvSpPr txBox="1"/>
      </xdr:nvSpPr>
      <xdr:spPr>
        <a:xfrm>
          <a:off x="779621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25" name="CasellaDiTesto 1"/>
        <xdr:cNvSpPr txBox="1"/>
      </xdr:nvSpPr>
      <xdr:spPr>
        <a:xfrm>
          <a:off x="779621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26" name="CasellaDiTesto 1"/>
        <xdr:cNvSpPr txBox="1"/>
      </xdr:nvSpPr>
      <xdr:spPr>
        <a:xfrm>
          <a:off x="779621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1</xdr:row>
      <xdr:rowOff>52917</xdr:rowOff>
    </xdr:from>
    <xdr:ext cx="184731" cy="264560"/>
    <xdr:sp macro="" textlink="">
      <xdr:nvSpPr>
        <xdr:cNvPr id="2" name="CasellaDiTesto 1">
          <a:extLst>
            <a:ext uri="{FF2B5EF4-FFF2-40B4-BE49-F238E27FC236}">
              <a16:creationId xmlns:a16="http://schemas.microsoft.com/office/drawing/2014/main" xmlns="" id="{00000000-0008-0000-0E00-000002000000}"/>
            </a:ext>
          </a:extLst>
        </xdr:cNvPr>
        <xdr:cNvSpPr txBox="1"/>
      </xdr:nvSpPr>
      <xdr:spPr>
        <a:xfrm>
          <a:off x="8677275"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xdr:row>
      <xdr:rowOff>52917</xdr:rowOff>
    </xdr:from>
    <xdr:ext cx="184731" cy="264560"/>
    <xdr:sp macro="" textlink="">
      <xdr:nvSpPr>
        <xdr:cNvPr id="3" name="CasellaDiTesto 1">
          <a:extLst>
            <a:ext uri="{FF2B5EF4-FFF2-40B4-BE49-F238E27FC236}">
              <a16:creationId xmlns:a16="http://schemas.microsoft.com/office/drawing/2014/main" xmlns="" id="{00000000-0008-0000-0E00-000003000000}"/>
            </a:ext>
          </a:extLst>
        </xdr:cNvPr>
        <xdr:cNvSpPr txBox="1"/>
      </xdr:nvSpPr>
      <xdr:spPr>
        <a:xfrm>
          <a:off x="8677275"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1</xdr:row>
      <xdr:rowOff>52917</xdr:rowOff>
    </xdr:from>
    <xdr:ext cx="184731" cy="264560"/>
    <xdr:sp macro="" textlink="">
      <xdr:nvSpPr>
        <xdr:cNvPr id="4" name="CasellaDiTesto 1">
          <a:extLst>
            <a:ext uri="{FF2B5EF4-FFF2-40B4-BE49-F238E27FC236}">
              <a16:creationId xmlns:a16="http://schemas.microsoft.com/office/drawing/2014/main" xmlns="" id="{00000000-0008-0000-0E00-000004000000}"/>
            </a:ext>
          </a:extLst>
        </xdr:cNvPr>
        <xdr:cNvSpPr txBox="1"/>
      </xdr:nvSpPr>
      <xdr:spPr>
        <a:xfrm>
          <a:off x="16247533"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VERA-5.0.2-I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struzioni"/>
      <sheetName val="Informazioni e valutazione"/>
      <sheetName val="Valori RID"/>
      <sheetName val="Minacce"/>
      <sheetName val="Valori minacce"/>
      <sheetName val="Controlli e SOA"/>
      <sheetName val="Valutazione controlli"/>
      <sheetName val="Calcolo del rischio"/>
      <sheetName val="Livelli di rischio"/>
      <sheetName val="Trattamento-proposta"/>
      <sheetName val="Rischio privacy"/>
      <sheetName val="Rischio ENISA"/>
      <sheetName val="Rischio PIA "/>
      <sheetName val="Misure ENISA - ENG"/>
      <sheetName val="Misure ENISA - 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id="1" name="Tabella1" displayName="Tabella1" ref="B4:D7" totalsRowShown="0" headerRowDxfId="172" dataDxfId="171">
  <autoFilter ref="B4:D7"/>
  <tableColumns count="3">
    <tableColumn id="1" name="Controls" dataDxfId="170"/>
    <tableColumn id="2" name="Threats" dataDxfId="169"/>
    <tableColumn id="3" name="Vulnerabilities" dataDxfId="168"/>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Vial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9"/>
  <sheetViews>
    <sheetView tabSelected="1" workbookViewId="0">
      <selection activeCell="B28" sqref="B28"/>
    </sheetView>
  </sheetViews>
  <sheetFormatPr defaultColWidth="8.86328125" defaultRowHeight="13.15" x14ac:dyDescent="0.35"/>
  <cols>
    <col min="1" max="1" width="3.33203125" style="78" customWidth="1"/>
    <col min="2" max="2" width="25.33203125" style="78" customWidth="1"/>
    <col min="3" max="3" width="104.86328125" style="78" customWidth="1"/>
    <col min="4" max="16384" width="8.86328125" style="78"/>
  </cols>
  <sheetData>
    <row r="1" spans="2:3" x14ac:dyDescent="0.35">
      <c r="B1" s="77" t="s">
        <v>313</v>
      </c>
    </row>
    <row r="2" spans="2:3" s="67" customFormat="1" ht="13.5" thickBot="1" x14ac:dyDescent="0.4"/>
    <row r="3" spans="2:3" s="67" customFormat="1" x14ac:dyDescent="0.35">
      <c r="B3" s="70"/>
      <c r="C3" s="71"/>
    </row>
    <row r="4" spans="2:3" s="67" customFormat="1" x14ac:dyDescent="0.35">
      <c r="B4" s="69" t="s">
        <v>314</v>
      </c>
      <c r="C4" s="72" t="s">
        <v>315</v>
      </c>
    </row>
    <row r="5" spans="2:3" s="67" customFormat="1" x14ac:dyDescent="0.35">
      <c r="B5" s="69" t="s">
        <v>316</v>
      </c>
      <c r="C5" s="74"/>
    </row>
    <row r="6" spans="2:3" s="67" customFormat="1" x14ac:dyDescent="0.35">
      <c r="B6" s="69" t="s">
        <v>317</v>
      </c>
      <c r="C6" s="72"/>
    </row>
    <row r="7" spans="2:3" s="67" customFormat="1" x14ac:dyDescent="0.35">
      <c r="B7" s="69" t="s">
        <v>310</v>
      </c>
      <c r="C7" s="72"/>
    </row>
    <row r="8" spans="2:3" s="67" customFormat="1" x14ac:dyDescent="0.35">
      <c r="B8" s="69" t="s">
        <v>318</v>
      </c>
      <c r="C8" s="72"/>
    </row>
    <row r="9" spans="2:3" s="67" customFormat="1" x14ac:dyDescent="0.35">
      <c r="B9" s="73"/>
      <c r="C9" s="72"/>
    </row>
    <row r="10" spans="2:3" s="67" customFormat="1" x14ac:dyDescent="0.35">
      <c r="B10" s="69" t="s">
        <v>311</v>
      </c>
      <c r="C10" s="72"/>
    </row>
    <row r="11" spans="2:3" s="67" customFormat="1" x14ac:dyDescent="0.35">
      <c r="B11" s="69" t="s">
        <v>312</v>
      </c>
      <c r="C11" s="72"/>
    </row>
    <row r="12" spans="2:3" s="67" customFormat="1" ht="13.5" thickBot="1" x14ac:dyDescent="0.4">
      <c r="B12" s="75"/>
      <c r="C12" s="76"/>
    </row>
    <row r="13" spans="2:3" s="67" customFormat="1" ht="13.5" thickBot="1" x14ac:dyDescent="0.4">
      <c r="B13" s="180"/>
      <c r="C13" s="180"/>
    </row>
    <row r="14" spans="2:3" s="67" customFormat="1" x14ac:dyDescent="0.35">
      <c r="B14" s="70"/>
      <c r="C14" s="71"/>
    </row>
    <row r="15" spans="2:3" s="67" customFormat="1" x14ac:dyDescent="0.35">
      <c r="B15" s="69" t="s">
        <v>319</v>
      </c>
      <c r="C15" s="72"/>
    </row>
    <row r="16" spans="2:3" s="67" customFormat="1" x14ac:dyDescent="0.35">
      <c r="B16" s="73"/>
      <c r="C16" s="74"/>
    </row>
    <row r="17" spans="2:3" s="67" customFormat="1" x14ac:dyDescent="0.35">
      <c r="B17" s="69" t="s">
        <v>320</v>
      </c>
      <c r="C17" s="72"/>
    </row>
    <row r="18" spans="2:3" s="67" customFormat="1" x14ac:dyDescent="0.35">
      <c r="B18" s="73"/>
      <c r="C18" s="72"/>
    </row>
    <row r="19" spans="2:3" s="67" customFormat="1" x14ac:dyDescent="0.35">
      <c r="B19" s="69" t="s">
        <v>321</v>
      </c>
      <c r="C19" s="72" t="s">
        <v>323</v>
      </c>
    </row>
    <row r="20" spans="2:3" s="67" customFormat="1" x14ac:dyDescent="0.35">
      <c r="B20" s="73"/>
      <c r="C20" s="72"/>
    </row>
    <row r="21" spans="2:3" s="67" customFormat="1" x14ac:dyDescent="0.35">
      <c r="B21" s="73"/>
      <c r="C21" s="72" t="s">
        <v>322</v>
      </c>
    </row>
    <row r="22" spans="2:3" s="67" customFormat="1" ht="13.5" thickBot="1" x14ac:dyDescent="0.4">
      <c r="B22" s="75"/>
      <c r="C22" s="76"/>
    </row>
    <row r="23" spans="2:3" ht="13.5" thickBot="1" x14ac:dyDescent="0.4"/>
    <row r="24" spans="2:3" x14ac:dyDescent="0.35">
      <c r="B24" s="79"/>
      <c r="C24" s="80" t="s">
        <v>690</v>
      </c>
    </row>
    <row r="25" spans="2:3" x14ac:dyDescent="0.35">
      <c r="B25" s="81" t="s">
        <v>11</v>
      </c>
      <c r="C25" s="82" t="s">
        <v>12</v>
      </c>
    </row>
    <row r="26" spans="2:3" ht="78.75" x14ac:dyDescent="0.35">
      <c r="B26" s="81"/>
      <c r="C26" s="83" t="s">
        <v>324</v>
      </c>
    </row>
    <row r="27" spans="2:3" x14ac:dyDescent="0.35">
      <c r="B27" s="81" t="s">
        <v>325</v>
      </c>
      <c r="C27" s="83"/>
    </row>
    <row r="28" spans="2:3" ht="52.5" x14ac:dyDescent="0.35">
      <c r="B28" s="81" t="s">
        <v>691</v>
      </c>
      <c r="C28" s="83" t="s">
        <v>692</v>
      </c>
    </row>
    <row r="29" spans="2:3" ht="13.5" thickBot="1" x14ac:dyDescent="0.4">
      <c r="B29" s="84"/>
      <c r="C29" s="85"/>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3"/>
  <sheetViews>
    <sheetView workbookViewId="0"/>
  </sheetViews>
  <sheetFormatPr defaultColWidth="9.1328125" defaultRowHeight="13.15" x14ac:dyDescent="0.35"/>
  <cols>
    <col min="1" max="1" width="2.6640625" style="14" customWidth="1"/>
    <col min="2" max="2" width="17.53125" style="14" customWidth="1"/>
    <col min="3" max="3" width="13.86328125" style="14" customWidth="1"/>
    <col min="4" max="4" width="26.33203125" style="14" customWidth="1"/>
    <col min="5" max="5" width="11.53125" style="14" customWidth="1"/>
    <col min="6" max="6" width="8.9296875" style="9" customWidth="1"/>
    <col min="7" max="7" width="9.46484375" style="9" customWidth="1"/>
    <col min="8" max="8" width="9.53125" style="9" customWidth="1"/>
    <col min="9" max="9" width="46.6640625" style="14" customWidth="1"/>
    <col min="10" max="10" width="19.6640625" style="14" customWidth="1"/>
    <col min="11" max="11" width="37.1328125" style="14" customWidth="1"/>
    <col min="12" max="12" width="11.53125" style="14" bestFit="1" customWidth="1"/>
    <col min="13" max="13" width="19.6640625" style="14" customWidth="1"/>
    <col min="14" max="14" width="34.265625" style="14" customWidth="1"/>
    <col min="15" max="16" width="19.6640625" style="14" customWidth="1"/>
    <col min="17" max="17" width="8.53125" style="14" customWidth="1"/>
    <col min="18" max="18" width="14.19921875" style="14" customWidth="1"/>
    <col min="19" max="19" width="28.1328125" style="14" customWidth="1"/>
    <col min="20" max="20" width="26.1328125" style="14" customWidth="1"/>
    <col min="21" max="21" width="30.6640625" style="14" customWidth="1"/>
    <col min="22" max="16384" width="9.1328125" style="14"/>
  </cols>
  <sheetData>
    <row r="2" spans="2:18" ht="23.25" x14ac:dyDescent="0.35">
      <c r="B2" s="145" t="s">
        <v>326</v>
      </c>
      <c r="C2" s="145"/>
    </row>
    <row r="3" spans="2:18" x14ac:dyDescent="0.35">
      <c r="B3" s="146" t="s">
        <v>327</v>
      </c>
      <c r="C3" s="146"/>
    </row>
    <row r="5" spans="2:18" ht="13.5" thickBot="1" x14ac:dyDescent="0.4"/>
    <row r="6" spans="2:18" ht="28.5" x14ac:dyDescent="0.35">
      <c r="B6" s="147" t="s">
        <v>328</v>
      </c>
      <c r="C6" s="147" t="s">
        <v>329</v>
      </c>
      <c r="D6" s="65" t="s">
        <v>330</v>
      </c>
      <c r="E6" s="86" t="s">
        <v>331</v>
      </c>
      <c r="F6" s="148" t="s">
        <v>333</v>
      </c>
      <c r="G6" s="148" t="s">
        <v>334</v>
      </c>
      <c r="H6" s="148" t="s">
        <v>335</v>
      </c>
      <c r="I6" s="149" t="s">
        <v>336</v>
      </c>
      <c r="J6" s="149" t="s">
        <v>338</v>
      </c>
      <c r="K6" s="150" t="s">
        <v>339</v>
      </c>
      <c r="L6" s="151" t="s">
        <v>341</v>
      </c>
      <c r="M6" s="65" t="s">
        <v>343</v>
      </c>
      <c r="N6" s="65" t="s">
        <v>677</v>
      </c>
      <c r="O6" s="65" t="s">
        <v>676</v>
      </c>
      <c r="P6" s="65" t="s">
        <v>344</v>
      </c>
      <c r="Q6" s="65" t="s">
        <v>346</v>
      </c>
      <c r="R6" s="65" t="s">
        <v>348</v>
      </c>
    </row>
    <row r="7" spans="2:18" ht="223.15" x14ac:dyDescent="0.35">
      <c r="B7" s="64"/>
      <c r="C7" s="64"/>
      <c r="D7" s="64"/>
      <c r="E7" s="64" t="s">
        <v>332</v>
      </c>
      <c r="F7" s="44"/>
      <c r="G7" s="44"/>
      <c r="H7" s="44"/>
      <c r="I7" s="64" t="s">
        <v>337</v>
      </c>
      <c r="J7" s="64"/>
      <c r="K7" s="114" t="s">
        <v>340</v>
      </c>
      <c r="L7" s="64" t="s">
        <v>342</v>
      </c>
      <c r="M7" s="64"/>
      <c r="N7" s="114" t="s">
        <v>678</v>
      </c>
      <c r="O7" s="114" t="s">
        <v>589</v>
      </c>
      <c r="P7" s="64" t="s">
        <v>345</v>
      </c>
      <c r="Q7" s="115" t="s">
        <v>347</v>
      </c>
      <c r="R7" s="64"/>
    </row>
    <row r="8" spans="2:18" x14ac:dyDescent="0.35">
      <c r="B8" s="64"/>
      <c r="C8" s="64"/>
      <c r="D8" s="64"/>
      <c r="E8" s="64"/>
      <c r="F8" s="44"/>
      <c r="G8" s="44"/>
      <c r="H8" s="44"/>
      <c r="I8" s="64"/>
      <c r="J8" s="64"/>
      <c r="K8" s="64"/>
      <c r="L8" s="64"/>
      <c r="M8" s="64"/>
      <c r="N8" s="64"/>
      <c r="O8" s="64"/>
      <c r="P8" s="64"/>
      <c r="Q8" s="114"/>
      <c r="R8" s="64"/>
    </row>
    <row r="9" spans="2:18" x14ac:dyDescent="0.35">
      <c r="B9" s="64"/>
      <c r="C9" s="64"/>
      <c r="D9" s="64"/>
      <c r="E9" s="64"/>
      <c r="F9" s="44"/>
      <c r="G9" s="44"/>
      <c r="H9" s="44"/>
      <c r="I9" s="64"/>
      <c r="J9" s="64"/>
      <c r="K9" s="64"/>
      <c r="L9" s="64"/>
      <c r="M9" s="64"/>
      <c r="N9" s="64"/>
      <c r="O9" s="64"/>
      <c r="P9" s="64"/>
      <c r="Q9" s="114"/>
      <c r="R9" s="64"/>
    </row>
    <row r="10" spans="2:18" x14ac:dyDescent="0.35">
      <c r="B10" s="64"/>
      <c r="C10" s="64"/>
      <c r="D10" s="64"/>
      <c r="E10" s="64"/>
      <c r="F10" s="44"/>
      <c r="G10" s="44"/>
      <c r="H10" s="44"/>
      <c r="I10" s="64"/>
      <c r="J10" s="64"/>
      <c r="K10" s="64"/>
      <c r="L10" s="64"/>
      <c r="M10" s="64"/>
      <c r="N10" s="64"/>
      <c r="O10" s="64"/>
      <c r="P10" s="64"/>
      <c r="Q10" s="114"/>
      <c r="R10" s="64"/>
    </row>
    <row r="11" spans="2:18" x14ac:dyDescent="0.35">
      <c r="B11" s="64"/>
      <c r="C11" s="64"/>
      <c r="D11" s="64"/>
      <c r="E11" s="64"/>
      <c r="F11" s="44"/>
      <c r="G11" s="44"/>
      <c r="H11" s="44"/>
      <c r="I11" s="64"/>
      <c r="J11" s="64"/>
      <c r="K11" s="64"/>
      <c r="L11" s="64"/>
      <c r="M11" s="64"/>
      <c r="N11" s="64"/>
      <c r="O11" s="64"/>
      <c r="P11" s="64"/>
      <c r="Q11" s="114"/>
      <c r="R11" s="64"/>
    </row>
    <row r="12" spans="2:18" x14ac:dyDescent="0.35">
      <c r="B12" s="64"/>
      <c r="C12" s="64"/>
      <c r="D12" s="64"/>
      <c r="E12" s="64"/>
      <c r="F12" s="44"/>
      <c r="G12" s="44"/>
      <c r="H12" s="44"/>
      <c r="I12" s="64"/>
      <c r="J12" s="64"/>
      <c r="K12" s="64"/>
      <c r="L12" s="64"/>
      <c r="M12" s="64"/>
      <c r="N12" s="64"/>
      <c r="O12" s="64"/>
      <c r="P12" s="64"/>
      <c r="Q12" s="114"/>
      <c r="R12" s="64"/>
    </row>
    <row r="13" spans="2:18" x14ac:dyDescent="0.35">
      <c r="B13" s="64"/>
      <c r="C13" s="64"/>
      <c r="D13" s="64"/>
      <c r="E13" s="64"/>
      <c r="F13" s="44"/>
      <c r="G13" s="44"/>
      <c r="H13" s="44"/>
      <c r="I13" s="64"/>
      <c r="J13" s="64"/>
      <c r="K13" s="64"/>
      <c r="L13" s="64"/>
      <c r="M13" s="64"/>
      <c r="N13" s="64"/>
      <c r="O13" s="64"/>
      <c r="P13" s="64"/>
      <c r="Q13" s="114"/>
      <c r="R13" s="64"/>
    </row>
    <row r="14" spans="2:18" x14ac:dyDescent="0.35">
      <c r="B14" s="64"/>
      <c r="C14" s="64"/>
      <c r="D14" s="64"/>
      <c r="E14" s="64"/>
      <c r="F14" s="44"/>
      <c r="G14" s="44"/>
      <c r="H14" s="44"/>
      <c r="I14" s="64"/>
      <c r="J14" s="64"/>
      <c r="K14" s="64"/>
      <c r="L14" s="64"/>
      <c r="M14" s="64"/>
      <c r="N14" s="64"/>
      <c r="O14" s="64"/>
      <c r="P14" s="64"/>
      <c r="Q14" s="114"/>
      <c r="R14" s="64"/>
    </row>
    <row r="15" spans="2:18" x14ac:dyDescent="0.35">
      <c r="B15" s="64"/>
      <c r="C15" s="64"/>
      <c r="D15" s="64"/>
      <c r="E15" s="64"/>
      <c r="F15" s="44"/>
      <c r="G15" s="44"/>
      <c r="H15" s="44"/>
      <c r="I15" s="64"/>
      <c r="J15" s="64"/>
      <c r="K15" s="64"/>
      <c r="L15" s="64"/>
      <c r="M15" s="64"/>
      <c r="N15" s="64"/>
      <c r="O15" s="64"/>
      <c r="P15" s="64"/>
      <c r="Q15" s="114"/>
      <c r="R15" s="64"/>
    </row>
    <row r="16" spans="2:18" x14ac:dyDescent="0.35">
      <c r="B16" s="64"/>
      <c r="C16" s="64"/>
      <c r="D16" s="64"/>
      <c r="E16" s="64"/>
      <c r="F16" s="44"/>
      <c r="G16" s="44"/>
      <c r="H16" s="44"/>
      <c r="I16" s="64"/>
      <c r="J16" s="64"/>
      <c r="K16" s="64"/>
      <c r="L16" s="64"/>
      <c r="M16" s="64"/>
      <c r="N16" s="64"/>
      <c r="O16" s="64"/>
      <c r="P16" s="64"/>
      <c r="Q16" s="114"/>
      <c r="R16" s="64"/>
    </row>
    <row r="17" spans="2:18" x14ac:dyDescent="0.35">
      <c r="B17" s="64"/>
      <c r="C17" s="64"/>
      <c r="D17" s="64"/>
      <c r="E17" s="64"/>
      <c r="F17" s="44"/>
      <c r="G17" s="44"/>
      <c r="H17" s="44"/>
      <c r="I17" s="64"/>
      <c r="J17" s="64"/>
      <c r="K17" s="64"/>
      <c r="L17" s="64"/>
      <c r="M17" s="64"/>
      <c r="N17" s="64"/>
      <c r="O17" s="64"/>
      <c r="P17" s="64"/>
      <c r="Q17" s="114"/>
      <c r="R17" s="64"/>
    </row>
    <row r="18" spans="2:18" x14ac:dyDescent="0.35">
      <c r="B18" s="64"/>
      <c r="C18" s="64"/>
      <c r="D18" s="64"/>
      <c r="E18" s="64"/>
      <c r="F18" s="44"/>
      <c r="G18" s="44"/>
      <c r="H18" s="44"/>
      <c r="I18" s="64"/>
      <c r="J18" s="64"/>
      <c r="K18" s="64"/>
      <c r="L18" s="64"/>
      <c r="M18" s="64"/>
      <c r="N18" s="64"/>
      <c r="O18" s="64"/>
      <c r="P18" s="64"/>
      <c r="Q18" s="114"/>
      <c r="R18" s="64"/>
    </row>
    <row r="19" spans="2:18" x14ac:dyDescent="0.35">
      <c r="B19" s="64"/>
      <c r="C19" s="64"/>
      <c r="D19" s="64"/>
      <c r="E19" s="64"/>
      <c r="F19" s="44"/>
      <c r="G19" s="44"/>
      <c r="H19" s="44"/>
      <c r="I19" s="64"/>
      <c r="J19" s="64"/>
      <c r="K19" s="64"/>
      <c r="L19" s="64"/>
      <c r="M19" s="64"/>
      <c r="N19" s="64"/>
      <c r="O19" s="64"/>
      <c r="P19" s="64"/>
      <c r="Q19" s="114"/>
      <c r="R19" s="64"/>
    </row>
    <row r="20" spans="2:18" x14ac:dyDescent="0.35">
      <c r="B20" s="64"/>
      <c r="C20" s="64"/>
      <c r="D20" s="64"/>
      <c r="E20" s="64"/>
      <c r="F20" s="44"/>
      <c r="G20" s="44"/>
      <c r="H20" s="44"/>
      <c r="I20" s="64"/>
      <c r="J20" s="64"/>
      <c r="K20" s="64"/>
      <c r="L20" s="64"/>
      <c r="M20" s="64"/>
      <c r="N20" s="64"/>
      <c r="O20" s="64"/>
      <c r="P20" s="64"/>
      <c r="Q20" s="114"/>
      <c r="R20" s="64"/>
    </row>
    <row r="21" spans="2:18" x14ac:dyDescent="0.35">
      <c r="B21" s="64"/>
      <c r="C21" s="64"/>
      <c r="D21" s="64"/>
      <c r="E21" s="64"/>
      <c r="F21" s="44"/>
      <c r="G21" s="44"/>
      <c r="H21" s="44"/>
      <c r="I21" s="64"/>
      <c r="J21" s="64"/>
      <c r="K21" s="64"/>
      <c r="L21" s="64"/>
      <c r="M21" s="64"/>
      <c r="N21" s="64"/>
      <c r="O21" s="64"/>
      <c r="P21" s="64"/>
      <c r="Q21" s="114"/>
      <c r="R21" s="64"/>
    </row>
    <row r="22" spans="2:18" x14ac:dyDescent="0.35">
      <c r="B22" s="64"/>
      <c r="C22" s="64"/>
      <c r="D22" s="64"/>
      <c r="E22" s="64"/>
      <c r="F22" s="44"/>
      <c r="G22" s="44"/>
      <c r="H22" s="44"/>
      <c r="I22" s="64"/>
      <c r="J22" s="64"/>
      <c r="K22" s="64"/>
      <c r="L22" s="64"/>
      <c r="M22" s="64"/>
      <c r="N22" s="64"/>
      <c r="O22" s="64"/>
      <c r="P22" s="64"/>
      <c r="Q22" s="114"/>
      <c r="R22" s="64"/>
    </row>
    <row r="23" spans="2:18" ht="21" x14ac:dyDescent="0.35">
      <c r="B23" s="111"/>
      <c r="C23" s="112" t="s">
        <v>13</v>
      </c>
      <c r="D23" s="111"/>
      <c r="E23" s="111"/>
      <c r="F23" s="113">
        <f>MAX(F7:F22)</f>
        <v>0</v>
      </c>
      <c r="G23" s="113">
        <f>MAX(G7:G22)</f>
        <v>0</v>
      </c>
      <c r="H23" s="113">
        <f>MAX(H7:H22)</f>
        <v>0</v>
      </c>
      <c r="I23" s="111"/>
      <c r="J23" s="111"/>
      <c r="K23" s="111"/>
      <c r="L23" s="111"/>
      <c r="M23" s="111"/>
      <c r="N23" s="111"/>
      <c r="O23" s="111"/>
      <c r="P23" s="111"/>
      <c r="Q23" s="111"/>
      <c r="R23" s="111"/>
    </row>
  </sheetData>
  <dataValidations count="1">
    <dataValidation type="list" allowBlank="1" showInputMessage="1" showErrorMessage="1" sqref="F7:H22">
      <formula1>"1, 2, 3, 4"</formula1>
    </dataValidation>
  </dataValidations>
  <pageMargins left="0.55118110236220474" right="0.51181102362204722" top="0.98425196850393704" bottom="0.98425196850393704" header="0.51181102362204722" footer="0.51181102362204722"/>
  <pageSetup paperSize="9" scale="41" fitToHeight="0" orientation="landscape" r:id="rId1"/>
  <headerFooter alignWithMargins="0">
    <oddHeader>&amp;L&amp;F&amp;R&amp;A</oddHeader>
    <oddFooter>&amp;LDocumento riservato per la Direzione e i partecipanti al riesame di Direzione, consulenti e auditor per l'SGSI.&amp;RPage &amp;P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
  <sheetViews>
    <sheetView topLeftCell="A4" workbookViewId="0">
      <selection activeCell="D4" sqref="D4"/>
    </sheetView>
  </sheetViews>
  <sheetFormatPr defaultColWidth="9.1328125" defaultRowHeight="13.15" x14ac:dyDescent="0.35"/>
  <cols>
    <col min="1" max="1" width="2.6640625" style="14" customWidth="1"/>
    <col min="2" max="2" width="11.6640625" style="9" customWidth="1"/>
    <col min="3" max="3" width="25.6640625" style="14" customWidth="1"/>
    <col min="4" max="4" width="26.46484375" style="14" customWidth="1"/>
    <col min="5" max="5" width="28.796875" style="14" customWidth="1"/>
    <col min="6" max="16384" width="9.1328125" style="14"/>
  </cols>
  <sheetData>
    <row r="1" spans="1:16384" ht="23.25" x14ac:dyDescent="0.35">
      <c r="A1" s="43"/>
      <c r="B1" s="43" t="s">
        <v>349</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3" spans="1:16384" ht="14.25" x14ac:dyDescent="0.35">
      <c r="B3" s="152" t="s">
        <v>3</v>
      </c>
      <c r="C3" s="153" t="s">
        <v>350</v>
      </c>
      <c r="D3" s="153" t="s">
        <v>351</v>
      </c>
      <c r="E3" s="153" t="s">
        <v>352</v>
      </c>
    </row>
    <row r="4" spans="1:16384" ht="196.9" x14ac:dyDescent="0.35">
      <c r="B4" s="44" t="s">
        <v>353</v>
      </c>
      <c r="C4" s="37" t="s">
        <v>590</v>
      </c>
      <c r="D4" s="64" t="s">
        <v>354</v>
      </c>
      <c r="E4" s="64" t="s">
        <v>355</v>
      </c>
    </row>
    <row r="5" spans="1:16384" ht="328.15" x14ac:dyDescent="0.35">
      <c r="B5" s="44" t="s">
        <v>356</v>
      </c>
      <c r="C5" s="37" t="s">
        <v>591</v>
      </c>
      <c r="D5" s="37" t="s">
        <v>592</v>
      </c>
      <c r="E5" s="37" t="s">
        <v>593</v>
      </c>
    </row>
    <row r="6" spans="1:16384" ht="170.65" x14ac:dyDescent="0.35">
      <c r="B6" s="44" t="s">
        <v>357</v>
      </c>
      <c r="C6" s="37" t="s">
        <v>358</v>
      </c>
      <c r="D6" s="37" t="s">
        <v>359</v>
      </c>
      <c r="E6" s="37" t="s">
        <v>360</v>
      </c>
    </row>
    <row r="7" spans="1:16384" ht="315" x14ac:dyDescent="0.35">
      <c r="B7" s="44" t="s">
        <v>361</v>
      </c>
      <c r="C7" s="37" t="s">
        <v>594</v>
      </c>
      <c r="D7" s="37" t="s">
        <v>595</v>
      </c>
      <c r="E7" s="37" t="s">
        <v>596</v>
      </c>
    </row>
  </sheetData>
  <pageMargins left="0.23622047244094491" right="0.23622047244094491" top="0.74803149606299213" bottom="0.74803149606299213" header="0.31496062992125984" footer="0.31496062992125984"/>
  <pageSetup paperSize="9" orientation="portrait" r:id="rId1"/>
  <headerFooter>
    <oddHeader>&amp;L&amp;F&amp;RCriteri di valutazione delle informazioni</oddHeader>
    <oddFooter>&amp;LDocumento riservato per la Direzione e i partecipanti al riesame di Direzione, consulenti e auditor per l'SGSI.&amp;RPagina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9"/>
  <sheetViews>
    <sheetView workbookViewId="0"/>
  </sheetViews>
  <sheetFormatPr defaultColWidth="9.1328125" defaultRowHeight="13.15" x14ac:dyDescent="0.35"/>
  <cols>
    <col min="1" max="1" width="3.1328125" style="13" customWidth="1"/>
    <col min="2" max="2" width="16.46484375" style="16" customWidth="1"/>
    <col min="3" max="3" width="23.1328125" style="13" customWidth="1"/>
    <col min="4" max="4" width="15.1328125" style="9" customWidth="1"/>
    <col min="5" max="5" width="10.86328125" style="9" bestFit="1" customWidth="1"/>
    <col min="6" max="6" width="16.33203125" style="9" hidden="1" customWidth="1"/>
    <col min="7" max="7" width="22.3984375" style="9" hidden="1" customWidth="1"/>
    <col min="8" max="8" width="28.1328125" style="9" hidden="1" customWidth="1"/>
    <col min="9" max="9" width="47.86328125" style="13" customWidth="1"/>
    <col min="10" max="10" width="3.59765625" style="13" customWidth="1"/>
    <col min="11" max="16384" width="9.1328125" style="13"/>
  </cols>
  <sheetData>
    <row r="1" spans="2:9" s="14" customFormat="1" x14ac:dyDescent="0.35">
      <c r="C1" s="9"/>
      <c r="D1" s="9"/>
      <c r="E1" s="9"/>
    </row>
    <row r="2" spans="2:9" s="14" customFormat="1" ht="23.25" x14ac:dyDescent="0.35">
      <c r="B2" s="43" t="s">
        <v>439</v>
      </c>
      <c r="C2" s="9"/>
      <c r="D2" s="9"/>
      <c r="E2" s="9"/>
    </row>
    <row r="3" spans="2:9" s="14" customFormat="1" x14ac:dyDescent="0.35">
      <c r="B3" s="14" t="s">
        <v>440</v>
      </c>
      <c r="C3" s="9"/>
      <c r="D3" s="9"/>
      <c r="E3" s="9"/>
    </row>
    <row r="4" spans="2:9" s="14" customFormat="1" x14ac:dyDescent="0.35">
      <c r="C4" s="9"/>
      <c r="D4" s="9"/>
      <c r="E4" s="9"/>
    </row>
    <row r="5" spans="2:9" x14ac:dyDescent="0.35">
      <c r="F5" s="183" t="s">
        <v>597</v>
      </c>
      <c r="G5" s="183"/>
      <c r="H5" s="183"/>
    </row>
    <row r="6" spans="2:9" s="19" customFormat="1" ht="28.5" x14ac:dyDescent="0.35">
      <c r="B6" s="90" t="s">
        <v>370</v>
      </c>
      <c r="C6" s="90" t="s">
        <v>371</v>
      </c>
      <c r="D6" s="90" t="s">
        <v>372</v>
      </c>
      <c r="E6" s="90" t="s">
        <v>373</v>
      </c>
      <c r="F6" s="90" t="s">
        <v>374</v>
      </c>
      <c r="G6" s="90" t="s">
        <v>375</v>
      </c>
      <c r="H6" s="90" t="s">
        <v>376</v>
      </c>
      <c r="I6" s="90" t="s">
        <v>378</v>
      </c>
    </row>
    <row r="7" spans="2:9" ht="39.4" x14ac:dyDescent="0.35">
      <c r="B7" s="181" t="s">
        <v>362</v>
      </c>
      <c r="C7" s="45" t="s">
        <v>379</v>
      </c>
      <c r="D7" s="44">
        <v>1</v>
      </c>
      <c r="E7" s="91" t="s">
        <v>421</v>
      </c>
      <c r="F7" s="91" t="s">
        <v>1</v>
      </c>
      <c r="G7" s="91" t="s">
        <v>1</v>
      </c>
      <c r="H7" s="91" t="s">
        <v>1</v>
      </c>
      <c r="I7" s="92" t="s">
        <v>426</v>
      </c>
    </row>
    <row r="8" spans="2:9" x14ac:dyDescent="0.35">
      <c r="B8" s="182"/>
      <c r="C8" s="45" t="s">
        <v>380</v>
      </c>
      <c r="D8" s="44">
        <v>1</v>
      </c>
      <c r="E8" s="44" t="s">
        <v>422</v>
      </c>
      <c r="F8" s="44" t="s">
        <v>1</v>
      </c>
      <c r="G8" s="44" t="s">
        <v>1</v>
      </c>
      <c r="H8" s="44" t="s">
        <v>1</v>
      </c>
      <c r="I8" s="92"/>
    </row>
    <row r="9" spans="2:9" ht="26.25" x14ac:dyDescent="0.35">
      <c r="B9" s="182"/>
      <c r="C9" s="45" t="s">
        <v>381</v>
      </c>
      <c r="D9" s="44">
        <v>1</v>
      </c>
      <c r="E9" s="44" t="s">
        <v>422</v>
      </c>
      <c r="F9" s="44" t="s">
        <v>1</v>
      </c>
      <c r="G9" s="44" t="s">
        <v>1</v>
      </c>
      <c r="H9" s="44" t="s">
        <v>1</v>
      </c>
      <c r="I9" s="118" t="s">
        <v>427</v>
      </c>
    </row>
    <row r="10" spans="2:9" ht="52.5" x14ac:dyDescent="0.35">
      <c r="B10" s="182"/>
      <c r="C10" s="45" t="s">
        <v>382</v>
      </c>
      <c r="D10" s="44">
        <v>1</v>
      </c>
      <c r="E10" s="91" t="s">
        <v>422</v>
      </c>
      <c r="F10" s="91" t="s">
        <v>1</v>
      </c>
      <c r="G10" s="91" t="s">
        <v>1</v>
      </c>
      <c r="H10" s="91" t="s">
        <v>1</v>
      </c>
      <c r="I10" s="92" t="s">
        <v>428</v>
      </c>
    </row>
    <row r="11" spans="2:9" ht="26.25" x14ac:dyDescent="0.35">
      <c r="B11" s="182"/>
      <c r="C11" s="45" t="s">
        <v>598</v>
      </c>
      <c r="D11" s="44">
        <v>1</v>
      </c>
      <c r="E11" s="44" t="s">
        <v>422</v>
      </c>
      <c r="F11" s="44"/>
      <c r="G11" s="44" t="s">
        <v>1</v>
      </c>
      <c r="H11" s="44"/>
      <c r="I11" s="92"/>
    </row>
    <row r="12" spans="2:9" ht="26.25" x14ac:dyDescent="0.35">
      <c r="B12" s="181" t="s">
        <v>363</v>
      </c>
      <c r="C12" s="45" t="s">
        <v>383</v>
      </c>
      <c r="D12" s="44">
        <v>1</v>
      </c>
      <c r="E12" s="44" t="s">
        <v>422</v>
      </c>
      <c r="F12" s="44" t="s">
        <v>1</v>
      </c>
      <c r="G12" s="44"/>
      <c r="H12" s="44"/>
      <c r="I12" s="92"/>
    </row>
    <row r="13" spans="2:9" ht="26.25" x14ac:dyDescent="0.35">
      <c r="B13" s="182"/>
      <c r="C13" s="45" t="s">
        <v>384</v>
      </c>
      <c r="D13" s="44">
        <v>1</v>
      </c>
      <c r="E13" s="44" t="s">
        <v>422</v>
      </c>
      <c r="F13" s="44" t="s">
        <v>1</v>
      </c>
      <c r="G13" s="44"/>
      <c r="H13" s="44"/>
      <c r="I13" s="92"/>
    </row>
    <row r="14" spans="2:9" x14ac:dyDescent="0.35">
      <c r="B14" s="182"/>
      <c r="C14" s="45" t="s">
        <v>385</v>
      </c>
      <c r="D14" s="44">
        <v>1</v>
      </c>
      <c r="E14" s="91" t="s">
        <v>422</v>
      </c>
      <c r="F14" s="91" t="s">
        <v>1</v>
      </c>
      <c r="G14" s="91"/>
      <c r="H14" s="91"/>
      <c r="I14" s="92"/>
    </row>
    <row r="15" spans="2:9" ht="26.25" x14ac:dyDescent="0.35">
      <c r="B15" s="181" t="s">
        <v>364</v>
      </c>
      <c r="C15" s="45" t="s">
        <v>386</v>
      </c>
      <c r="D15" s="44">
        <v>2</v>
      </c>
      <c r="E15" s="44" t="s">
        <v>422</v>
      </c>
      <c r="F15" s="44"/>
      <c r="G15" s="44" t="s">
        <v>1</v>
      </c>
      <c r="H15" s="44" t="s">
        <v>1</v>
      </c>
      <c r="I15" s="92"/>
    </row>
    <row r="16" spans="2:9" ht="26.25" x14ac:dyDescent="0.35">
      <c r="B16" s="182"/>
      <c r="C16" s="45" t="s">
        <v>387</v>
      </c>
      <c r="D16" s="44">
        <v>2</v>
      </c>
      <c r="E16" s="91" t="s">
        <v>422</v>
      </c>
      <c r="F16" s="91" t="s">
        <v>1</v>
      </c>
      <c r="G16" s="91" t="s">
        <v>1</v>
      </c>
      <c r="H16" s="91" t="s">
        <v>1</v>
      </c>
      <c r="I16" s="92"/>
    </row>
    <row r="17" spans="2:9" ht="26.25" x14ac:dyDescent="0.35">
      <c r="B17" s="182"/>
      <c r="C17" s="45" t="s">
        <v>388</v>
      </c>
      <c r="D17" s="44">
        <v>2</v>
      </c>
      <c r="E17" s="44" t="s">
        <v>423</v>
      </c>
      <c r="F17" s="44"/>
      <c r="G17" s="44" t="s">
        <v>1</v>
      </c>
      <c r="H17" s="44" t="s">
        <v>1</v>
      </c>
      <c r="I17" s="92"/>
    </row>
    <row r="18" spans="2:9" ht="26.25" x14ac:dyDescent="0.35">
      <c r="B18" s="182"/>
      <c r="C18" s="45" t="s">
        <v>389</v>
      </c>
      <c r="D18" s="44">
        <v>2</v>
      </c>
      <c r="E18" s="44" t="s">
        <v>421</v>
      </c>
      <c r="F18" s="44" t="s">
        <v>1</v>
      </c>
      <c r="G18" s="44" t="s">
        <v>1</v>
      </c>
      <c r="H18" s="44" t="s">
        <v>1</v>
      </c>
      <c r="I18" s="92"/>
    </row>
    <row r="19" spans="2:9" ht="39.4" x14ac:dyDescent="0.35">
      <c r="B19" s="182"/>
      <c r="C19" s="45" t="s">
        <v>390</v>
      </c>
      <c r="D19" s="44">
        <v>2</v>
      </c>
      <c r="E19" s="44" t="s">
        <v>422</v>
      </c>
      <c r="F19" s="44"/>
      <c r="G19" s="44" t="s">
        <v>1</v>
      </c>
      <c r="H19" s="44" t="s">
        <v>1</v>
      </c>
      <c r="I19" s="92"/>
    </row>
    <row r="20" spans="2:9" x14ac:dyDescent="0.35">
      <c r="B20" s="182"/>
      <c r="C20" s="45" t="s">
        <v>391</v>
      </c>
      <c r="D20" s="44">
        <v>2</v>
      </c>
      <c r="E20" s="44" t="s">
        <v>422</v>
      </c>
      <c r="F20" s="44"/>
      <c r="G20" s="44" t="s">
        <v>1</v>
      </c>
      <c r="H20" s="44" t="s">
        <v>1</v>
      </c>
      <c r="I20" s="92"/>
    </row>
    <row r="21" spans="2:9" ht="78.75" x14ac:dyDescent="0.35">
      <c r="B21" s="182"/>
      <c r="C21" s="45" t="s">
        <v>392</v>
      </c>
      <c r="D21" s="44">
        <v>2</v>
      </c>
      <c r="E21" s="44" t="s">
        <v>422</v>
      </c>
      <c r="F21" s="44" t="s">
        <v>1</v>
      </c>
      <c r="G21" s="44" t="s">
        <v>1</v>
      </c>
      <c r="H21" s="44" t="s">
        <v>1</v>
      </c>
      <c r="I21" s="93"/>
    </row>
    <row r="22" spans="2:9" ht="26.25" x14ac:dyDescent="0.35">
      <c r="B22" s="182"/>
      <c r="C22" s="45" t="s">
        <v>393</v>
      </c>
      <c r="D22" s="44">
        <v>2</v>
      </c>
      <c r="E22" s="44" t="s">
        <v>422</v>
      </c>
      <c r="F22" s="44" t="s">
        <v>1</v>
      </c>
      <c r="G22" s="44" t="s">
        <v>1</v>
      </c>
      <c r="H22" s="44" t="s">
        <v>1</v>
      </c>
      <c r="I22" s="93"/>
    </row>
    <row r="23" spans="2:9" ht="39.4" x14ac:dyDescent="0.35">
      <c r="B23" s="143" t="s">
        <v>365</v>
      </c>
      <c r="C23" s="45" t="s">
        <v>394</v>
      </c>
      <c r="D23" s="44">
        <v>2</v>
      </c>
      <c r="E23" s="44" t="s">
        <v>421</v>
      </c>
      <c r="F23" s="44" t="s">
        <v>1</v>
      </c>
      <c r="G23" s="44" t="s">
        <v>1</v>
      </c>
      <c r="H23" s="44" t="s">
        <v>1</v>
      </c>
      <c r="I23" s="92"/>
    </row>
    <row r="24" spans="2:9" ht="26.25" x14ac:dyDescent="0.35">
      <c r="B24" s="181" t="s">
        <v>366</v>
      </c>
      <c r="C24" s="45" t="s">
        <v>395</v>
      </c>
      <c r="D24" s="44">
        <v>2</v>
      </c>
      <c r="E24" s="44" t="s">
        <v>424</v>
      </c>
      <c r="F24" s="44"/>
      <c r="G24" s="44" t="s">
        <v>1</v>
      </c>
      <c r="H24" s="44"/>
      <c r="I24" s="92"/>
    </row>
    <row r="25" spans="2:9" x14ac:dyDescent="0.35">
      <c r="B25" s="182"/>
      <c r="C25" s="45" t="s">
        <v>396</v>
      </c>
      <c r="D25" s="44">
        <v>2</v>
      </c>
      <c r="E25" s="91" t="s">
        <v>424</v>
      </c>
      <c r="F25" s="91"/>
      <c r="G25" s="91" t="s">
        <v>1</v>
      </c>
      <c r="H25" s="91"/>
      <c r="I25" s="92"/>
    </row>
    <row r="26" spans="2:9" ht="26.25" x14ac:dyDescent="0.35">
      <c r="B26" s="182"/>
      <c r="C26" s="45" t="s">
        <v>397</v>
      </c>
      <c r="D26" s="44">
        <v>2</v>
      </c>
      <c r="E26" s="91" t="s">
        <v>425</v>
      </c>
      <c r="F26" s="91"/>
      <c r="G26" s="91" t="s">
        <v>1</v>
      </c>
      <c r="H26" s="91"/>
      <c r="I26" s="92"/>
    </row>
    <row r="27" spans="2:9" ht="26.25" x14ac:dyDescent="0.35">
      <c r="B27" s="182"/>
      <c r="C27" s="45" t="s">
        <v>398</v>
      </c>
      <c r="D27" s="44">
        <v>2</v>
      </c>
      <c r="E27" s="91" t="s">
        <v>424</v>
      </c>
      <c r="F27" s="91"/>
      <c r="G27" s="91" t="s">
        <v>1</v>
      </c>
      <c r="H27" s="91"/>
      <c r="I27" s="92"/>
    </row>
    <row r="28" spans="2:9" ht="26.25" x14ac:dyDescent="0.35">
      <c r="B28" s="182"/>
      <c r="C28" s="45" t="s">
        <v>399</v>
      </c>
      <c r="D28" s="44">
        <v>2</v>
      </c>
      <c r="E28" s="91" t="s">
        <v>424</v>
      </c>
      <c r="F28" s="91"/>
      <c r="G28" s="91" t="s">
        <v>1</v>
      </c>
      <c r="H28" s="91" t="s">
        <v>1</v>
      </c>
      <c r="I28" s="92"/>
    </row>
    <row r="29" spans="2:9" ht="26.25" x14ac:dyDescent="0.35">
      <c r="B29" s="182"/>
      <c r="C29" s="45" t="s">
        <v>400</v>
      </c>
      <c r="D29" s="44">
        <v>2</v>
      </c>
      <c r="E29" s="91" t="s">
        <v>0</v>
      </c>
      <c r="F29" s="91"/>
      <c r="G29" s="91" t="s">
        <v>1</v>
      </c>
      <c r="H29" s="91" t="s">
        <v>1</v>
      </c>
      <c r="I29" s="92"/>
    </row>
    <row r="30" spans="2:9" x14ac:dyDescent="0.35">
      <c r="B30" s="182"/>
      <c r="C30" s="45" t="s">
        <v>401</v>
      </c>
      <c r="D30" s="44">
        <v>2</v>
      </c>
      <c r="E30" s="44" t="s">
        <v>423</v>
      </c>
      <c r="F30" s="44"/>
      <c r="G30" s="44" t="s">
        <v>1</v>
      </c>
      <c r="H30" s="44"/>
      <c r="I30" s="92"/>
    </row>
    <row r="31" spans="2:9" x14ac:dyDescent="0.35">
      <c r="B31" s="182"/>
      <c r="C31" s="45" t="s">
        <v>402</v>
      </c>
      <c r="D31" s="44">
        <v>2</v>
      </c>
      <c r="E31" s="44" t="s">
        <v>0</v>
      </c>
      <c r="F31" s="44"/>
      <c r="G31" s="44" t="s">
        <v>1</v>
      </c>
      <c r="H31" s="44"/>
      <c r="I31" s="93"/>
    </row>
    <row r="32" spans="2:9" ht="26.25" x14ac:dyDescent="0.35">
      <c r="B32" s="181" t="s">
        <v>367</v>
      </c>
      <c r="C32" s="45" t="s">
        <v>403</v>
      </c>
      <c r="D32" s="44">
        <v>2</v>
      </c>
      <c r="E32" s="44" t="s">
        <v>421</v>
      </c>
      <c r="F32" s="44" t="s">
        <v>1</v>
      </c>
      <c r="G32" s="44"/>
      <c r="H32" s="44"/>
      <c r="I32" s="92"/>
    </row>
    <row r="33" spans="2:9" x14ac:dyDescent="0.35">
      <c r="B33" s="182"/>
      <c r="C33" s="45" t="s">
        <v>404</v>
      </c>
      <c r="D33" s="44">
        <v>2</v>
      </c>
      <c r="E33" s="44" t="s">
        <v>421</v>
      </c>
      <c r="F33" s="44"/>
      <c r="G33" s="44" t="s">
        <v>1</v>
      </c>
      <c r="H33" s="44" t="s">
        <v>1</v>
      </c>
      <c r="I33" s="92"/>
    </row>
    <row r="34" spans="2:9" ht="26.25" x14ac:dyDescent="0.35">
      <c r="B34" s="182"/>
      <c r="C34" s="45" t="s">
        <v>405</v>
      </c>
      <c r="D34" s="44">
        <v>2</v>
      </c>
      <c r="E34" s="44" t="s">
        <v>423</v>
      </c>
      <c r="F34" s="44"/>
      <c r="G34" s="44" t="s">
        <v>1</v>
      </c>
      <c r="H34" s="44" t="s">
        <v>1</v>
      </c>
      <c r="I34" s="92"/>
    </row>
    <row r="35" spans="2:9" ht="26.25" x14ac:dyDescent="0.35">
      <c r="B35" s="182"/>
      <c r="C35" s="45" t="s">
        <v>406</v>
      </c>
      <c r="D35" s="44">
        <v>2</v>
      </c>
      <c r="E35" s="44" t="s">
        <v>423</v>
      </c>
      <c r="F35" s="44"/>
      <c r="G35" s="44" t="s">
        <v>1</v>
      </c>
      <c r="H35" s="44" t="s">
        <v>1</v>
      </c>
      <c r="I35" s="92"/>
    </row>
    <row r="36" spans="2:9" ht="26.25" x14ac:dyDescent="0.35">
      <c r="B36" s="182"/>
      <c r="C36" s="45" t="s">
        <v>407</v>
      </c>
      <c r="D36" s="44">
        <v>3</v>
      </c>
      <c r="E36" s="44" t="s">
        <v>423</v>
      </c>
      <c r="F36" s="44"/>
      <c r="G36" s="44" t="s">
        <v>1</v>
      </c>
      <c r="H36" s="44" t="s">
        <v>1</v>
      </c>
      <c r="I36" s="92" t="s">
        <v>429</v>
      </c>
    </row>
    <row r="37" spans="2:9" ht="26.25" x14ac:dyDescent="0.35">
      <c r="B37" s="182"/>
      <c r="C37" s="45" t="s">
        <v>408</v>
      </c>
      <c r="D37" s="44">
        <v>2</v>
      </c>
      <c r="E37" s="44" t="s">
        <v>421</v>
      </c>
      <c r="F37" s="44"/>
      <c r="G37" s="44"/>
      <c r="H37" s="44" t="s">
        <v>1</v>
      </c>
      <c r="I37" s="92"/>
    </row>
    <row r="38" spans="2:9" ht="26.25" x14ac:dyDescent="0.35">
      <c r="B38" s="184" t="s">
        <v>368</v>
      </c>
      <c r="C38" s="45" t="s">
        <v>409</v>
      </c>
      <c r="D38" s="44">
        <v>2</v>
      </c>
      <c r="E38" s="44" t="s">
        <v>423</v>
      </c>
      <c r="F38" s="44"/>
      <c r="G38" s="44" t="s">
        <v>1</v>
      </c>
      <c r="H38" s="44"/>
      <c r="I38" s="93"/>
    </row>
    <row r="39" spans="2:9" ht="39.4" x14ac:dyDescent="0.35">
      <c r="B39" s="185"/>
      <c r="C39" s="45" t="s">
        <v>410</v>
      </c>
      <c r="D39" s="44">
        <v>2</v>
      </c>
      <c r="E39" s="44" t="s">
        <v>423</v>
      </c>
      <c r="F39" s="44"/>
      <c r="G39" s="44" t="s">
        <v>1</v>
      </c>
      <c r="H39" s="44"/>
      <c r="I39" s="92"/>
    </row>
    <row r="40" spans="2:9" ht="26.25" x14ac:dyDescent="0.35">
      <c r="B40" s="185"/>
      <c r="C40" s="45" t="s">
        <v>411</v>
      </c>
      <c r="D40" s="44">
        <v>2</v>
      </c>
      <c r="E40" s="44" t="s">
        <v>423</v>
      </c>
      <c r="F40" s="44"/>
      <c r="G40" s="44" t="s">
        <v>1</v>
      </c>
      <c r="H40" s="44"/>
      <c r="I40" s="93"/>
    </row>
    <row r="41" spans="2:9" ht="26.25" x14ac:dyDescent="0.35">
      <c r="B41" s="185"/>
      <c r="C41" s="45" t="s">
        <v>412</v>
      </c>
      <c r="D41" s="44">
        <v>3</v>
      </c>
      <c r="E41" s="44" t="s">
        <v>423</v>
      </c>
      <c r="F41" s="44"/>
      <c r="G41" s="44" t="s">
        <v>1</v>
      </c>
      <c r="H41" s="44"/>
      <c r="I41" s="118" t="s">
        <v>430</v>
      </c>
    </row>
    <row r="42" spans="2:9" ht="39.4" x14ac:dyDescent="0.35">
      <c r="B42" s="185"/>
      <c r="C42" s="45" t="s">
        <v>413</v>
      </c>
      <c r="D42" s="44">
        <v>3</v>
      </c>
      <c r="E42" s="44" t="s">
        <v>423</v>
      </c>
      <c r="F42" s="44"/>
      <c r="G42" s="44" t="s">
        <v>1</v>
      </c>
      <c r="H42" s="44"/>
      <c r="I42" s="118" t="s">
        <v>431</v>
      </c>
    </row>
    <row r="43" spans="2:9" ht="39.4" x14ac:dyDescent="0.35">
      <c r="B43" s="185"/>
      <c r="C43" s="45" t="s">
        <v>414</v>
      </c>
      <c r="D43" s="44">
        <v>2</v>
      </c>
      <c r="E43" s="44" t="s">
        <v>423</v>
      </c>
      <c r="F43" s="44"/>
      <c r="G43" s="44" t="s">
        <v>1</v>
      </c>
      <c r="H43" s="44" t="s">
        <v>1</v>
      </c>
      <c r="I43" s="92"/>
    </row>
    <row r="44" spans="2:9" ht="26.25" x14ac:dyDescent="0.35">
      <c r="B44" s="186"/>
      <c r="C44" s="45" t="s">
        <v>415</v>
      </c>
      <c r="D44" s="116">
        <v>2</v>
      </c>
      <c r="E44" s="44" t="s">
        <v>421</v>
      </c>
      <c r="F44" s="91"/>
      <c r="G44" s="91" t="s">
        <v>1</v>
      </c>
      <c r="H44" s="91" t="s">
        <v>1</v>
      </c>
      <c r="I44" s="117"/>
    </row>
    <row r="45" spans="2:9" ht="13.15" customHeight="1" x14ac:dyDescent="0.35">
      <c r="B45" s="181" t="s">
        <v>369</v>
      </c>
      <c r="C45" s="45" t="s">
        <v>416</v>
      </c>
      <c r="D45" s="44">
        <v>2</v>
      </c>
      <c r="E45" s="44" t="s">
        <v>423</v>
      </c>
      <c r="F45" s="44"/>
      <c r="G45" s="44"/>
      <c r="H45" s="44" t="s">
        <v>1</v>
      </c>
      <c r="I45" s="93"/>
    </row>
    <row r="46" spans="2:9" ht="52.5" x14ac:dyDescent="0.35">
      <c r="B46" s="182"/>
      <c r="C46" s="45" t="s">
        <v>417</v>
      </c>
      <c r="D46" s="44">
        <v>2</v>
      </c>
      <c r="E46" s="44" t="s">
        <v>423</v>
      </c>
      <c r="F46" s="44"/>
      <c r="G46" s="44" t="s">
        <v>1</v>
      </c>
      <c r="H46" s="44" t="s">
        <v>1</v>
      </c>
      <c r="I46" s="92"/>
    </row>
    <row r="47" spans="2:9" ht="26.25" x14ac:dyDescent="0.35">
      <c r="B47" s="182"/>
      <c r="C47" s="45" t="s">
        <v>418</v>
      </c>
      <c r="D47" s="44">
        <v>2</v>
      </c>
      <c r="E47" s="44" t="s">
        <v>421</v>
      </c>
      <c r="F47" s="44" t="s">
        <v>1</v>
      </c>
      <c r="G47" s="44"/>
      <c r="H47" s="44"/>
      <c r="I47" s="92"/>
    </row>
    <row r="48" spans="2:9" ht="39.4" x14ac:dyDescent="0.35">
      <c r="B48" s="182"/>
      <c r="C48" s="45" t="s">
        <v>419</v>
      </c>
      <c r="D48" s="44">
        <v>2</v>
      </c>
      <c r="E48" s="44" t="s">
        <v>423</v>
      </c>
      <c r="F48" s="44"/>
      <c r="G48" s="44" t="s">
        <v>1</v>
      </c>
      <c r="H48" s="44" t="s">
        <v>1</v>
      </c>
      <c r="I48" s="118" t="s">
        <v>432</v>
      </c>
    </row>
    <row r="49" spans="2:9" x14ac:dyDescent="0.35">
      <c r="B49" s="182"/>
      <c r="C49" s="45" t="s">
        <v>420</v>
      </c>
      <c r="D49" s="44">
        <v>2</v>
      </c>
      <c r="E49" s="44" t="s">
        <v>423</v>
      </c>
      <c r="F49" s="44"/>
      <c r="G49" s="44" t="s">
        <v>1</v>
      </c>
      <c r="H49" s="44"/>
      <c r="I49" s="92"/>
    </row>
  </sheetData>
  <mergeCells count="8">
    <mergeCell ref="B7:B11"/>
    <mergeCell ref="F5:H5"/>
    <mergeCell ref="B45:B49"/>
    <mergeCell ref="B12:B14"/>
    <mergeCell ref="B24:B31"/>
    <mergeCell ref="B32:B37"/>
    <mergeCell ref="B15:B22"/>
    <mergeCell ref="B38:B44"/>
  </mergeCells>
  <phoneticPr fontId="0" type="noConversion"/>
  <dataValidations count="1">
    <dataValidation type="list" allowBlank="1" showInputMessage="1" showErrorMessage="1" sqref="D7:D49">
      <formula1>"1, 2, 3"</formula1>
    </dataValidation>
  </dataValidations>
  <pageMargins left="0.55118110236220474" right="0.78740157480314965" top="0.98425196850393704" bottom="0.98425196850393704" header="0.51181102362204722" footer="0.51181102362204722"/>
  <pageSetup paperSize="9" scale="77" fitToHeight="0" orientation="portrait"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
  <sheetViews>
    <sheetView zoomScale="90" zoomScaleNormal="90" workbookViewId="0"/>
  </sheetViews>
  <sheetFormatPr defaultColWidth="9.1328125" defaultRowHeight="12.75" x14ac:dyDescent="0.35"/>
  <cols>
    <col min="1" max="1" width="2.53125" style="7" customWidth="1"/>
    <col min="2" max="2" width="14.33203125" style="8" customWidth="1"/>
    <col min="3" max="3" width="80" style="7" customWidth="1"/>
    <col min="4" max="16384" width="9.1328125" style="7"/>
  </cols>
  <sheetData>
    <row r="1" spans="2:3" s="43" customFormat="1" ht="23.25" x14ac:dyDescent="0.35">
      <c r="B1" s="43" t="s">
        <v>433</v>
      </c>
    </row>
    <row r="2" spans="2:3" ht="13.15" thickBot="1" x14ac:dyDescent="0.4"/>
    <row r="3" spans="2:3" ht="13.15" x14ac:dyDescent="0.35">
      <c r="B3" s="154" t="s">
        <v>434</v>
      </c>
      <c r="C3" s="155" t="s">
        <v>435</v>
      </c>
    </row>
    <row r="4" spans="2:3" ht="111.6" customHeight="1" x14ac:dyDescent="0.35">
      <c r="B4" s="36" t="s">
        <v>353</v>
      </c>
      <c r="C4" s="20" t="s">
        <v>436</v>
      </c>
    </row>
    <row r="5" spans="2:3" ht="147.6" customHeight="1" x14ac:dyDescent="0.35">
      <c r="B5" s="36" t="s">
        <v>356</v>
      </c>
      <c r="C5" s="20" t="s">
        <v>437</v>
      </c>
    </row>
    <row r="6" spans="2:3" ht="132.6" customHeight="1" thickBot="1" x14ac:dyDescent="0.4">
      <c r="B6" s="38" t="s">
        <v>357</v>
      </c>
      <c r="C6" s="156" t="s">
        <v>438</v>
      </c>
    </row>
  </sheetData>
  <pageMargins left="0.70866141732283472" right="0.70866141732283472" top="0.74803149606299213" bottom="0.74803149606299213" header="0.31496062992125984" footer="0.31496062992125984"/>
  <pageSetup paperSize="9" orientation="landscape" r:id="rId1"/>
  <headerFooter>
    <oddHeader>&amp;L&amp;F
&amp;RCriteri di valutazione delle minacce</oddHeader>
    <oddFooter>&amp;LDocumento riservato per la Direzione e i partecipanti al riesame di Direzione, consulenti e auditor per l'SGSI.&amp;RPagina &amp;P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9"/>
  <sheetViews>
    <sheetView topLeftCell="A136" zoomScaleNormal="100" workbookViewId="0">
      <selection activeCell="B10" sqref="B10:C137"/>
    </sheetView>
  </sheetViews>
  <sheetFormatPr defaultColWidth="8.86328125" defaultRowHeight="13.15" x14ac:dyDescent="0.4"/>
  <cols>
    <col min="1" max="1" width="7.265625" style="11" customWidth="1"/>
    <col min="2" max="2" width="31.796875" style="11" customWidth="1"/>
    <col min="3" max="3" width="30.06640625" style="11" customWidth="1"/>
    <col min="4" max="4" width="11.1328125" style="11" customWidth="1"/>
    <col min="5" max="5" width="32.59765625" style="11" customWidth="1"/>
    <col min="6" max="6" width="7.06640625" style="66" customWidth="1"/>
    <col min="7" max="7" width="8.86328125" style="11"/>
    <col min="8" max="8" width="11.3984375" style="11" customWidth="1"/>
    <col min="9" max="9" width="39.6640625" style="66" customWidth="1"/>
    <col min="10" max="16384" width="8.86328125" style="11"/>
  </cols>
  <sheetData>
    <row r="2" spans="1:9" ht="18" x14ac:dyDescent="0.55000000000000004">
      <c r="B2" s="157" t="s">
        <v>441</v>
      </c>
      <c r="C2" s="157"/>
      <c r="D2" s="47"/>
      <c r="E2" s="48"/>
    </row>
    <row r="3" spans="1:9" s="14" customFormat="1" x14ac:dyDescent="0.35">
      <c r="B3" s="14" t="s">
        <v>442</v>
      </c>
      <c r="D3" s="9"/>
      <c r="E3" s="9"/>
      <c r="F3" s="67"/>
      <c r="I3" s="67"/>
    </row>
    <row r="4" spans="1:9" s="14" customFormat="1" x14ac:dyDescent="0.35">
      <c r="B4" s="14" t="s">
        <v>693</v>
      </c>
      <c r="E4" s="9"/>
      <c r="F4" s="9"/>
      <c r="G4" s="67"/>
    </row>
    <row r="5" spans="1:9" s="14" customFormat="1" x14ac:dyDescent="0.35">
      <c r="B5" s="14" t="s">
        <v>695</v>
      </c>
      <c r="E5" s="9"/>
      <c r="F5" s="9"/>
      <c r="G5" s="67"/>
    </row>
    <row r="6" spans="1:9" s="14" customFormat="1" x14ac:dyDescent="0.35">
      <c r="B6" s="14" t="s">
        <v>694</v>
      </c>
      <c r="E6" s="9"/>
      <c r="F6" s="9"/>
      <c r="G6" s="67"/>
    </row>
    <row r="7" spans="1:9" s="14" customFormat="1" x14ac:dyDescent="0.35">
      <c r="D7" s="9"/>
      <c r="E7" s="9"/>
      <c r="F7" s="67"/>
      <c r="I7" s="67"/>
    </row>
    <row r="8" spans="1:9" ht="13.5" thickBot="1" x14ac:dyDescent="0.45">
      <c r="F8" s="187" t="s">
        <v>683</v>
      </c>
      <c r="G8" s="188"/>
      <c r="H8" s="189"/>
    </row>
    <row r="9" spans="1:9" ht="28.9" thickBot="1" x14ac:dyDescent="0.45">
      <c r="A9" s="94" t="s">
        <v>17</v>
      </c>
      <c r="B9" s="158" t="s">
        <v>696</v>
      </c>
      <c r="C9" s="158" t="s">
        <v>697</v>
      </c>
      <c r="D9" s="159" t="s">
        <v>443</v>
      </c>
      <c r="E9" s="160" t="s">
        <v>377</v>
      </c>
      <c r="F9" s="94" t="s">
        <v>684</v>
      </c>
      <c r="G9" s="94" t="s">
        <v>686</v>
      </c>
      <c r="H9" s="94" t="s">
        <v>685</v>
      </c>
    </row>
    <row r="10" spans="1:9" x14ac:dyDescent="0.4">
      <c r="A10" s="124" t="s">
        <v>1</v>
      </c>
      <c r="B10" s="161" t="s">
        <v>444</v>
      </c>
      <c r="C10" s="161" t="s">
        <v>698</v>
      </c>
      <c r="D10" s="96"/>
      <c r="E10" s="97"/>
      <c r="F10" s="175" t="s">
        <v>15</v>
      </c>
      <c r="G10" s="175"/>
      <c r="H10" s="175"/>
    </row>
    <row r="11" spans="1:9" ht="23.25" x14ac:dyDescent="0.4">
      <c r="A11" s="124"/>
      <c r="B11" s="162" t="s">
        <v>445</v>
      </c>
      <c r="C11" s="162" t="s">
        <v>699</v>
      </c>
      <c r="D11" s="96"/>
      <c r="E11" s="97"/>
      <c r="F11" s="175" t="s">
        <v>15</v>
      </c>
      <c r="G11" s="175"/>
      <c r="H11" s="175"/>
    </row>
    <row r="12" spans="1:9" ht="65.650000000000006" x14ac:dyDescent="0.4">
      <c r="A12" s="124" t="s">
        <v>1</v>
      </c>
      <c r="B12" s="162" t="s">
        <v>446</v>
      </c>
      <c r="C12" s="162" t="s">
        <v>700</v>
      </c>
      <c r="D12" s="96"/>
      <c r="E12" s="97" t="s">
        <v>840</v>
      </c>
      <c r="F12" s="175" t="s">
        <v>15</v>
      </c>
      <c r="G12" s="175"/>
      <c r="H12" s="175"/>
    </row>
    <row r="13" spans="1:9" ht="26.25" x14ac:dyDescent="0.4">
      <c r="A13" s="124"/>
      <c r="B13" s="162" t="s">
        <v>447</v>
      </c>
      <c r="C13" s="162" t="s">
        <v>701</v>
      </c>
      <c r="D13" s="96"/>
      <c r="E13" s="177" t="s">
        <v>841</v>
      </c>
      <c r="F13" s="175" t="s">
        <v>15</v>
      </c>
      <c r="G13" s="175"/>
      <c r="H13" s="175"/>
    </row>
    <row r="14" spans="1:9" x14ac:dyDescent="0.4">
      <c r="A14" s="124"/>
      <c r="B14" s="162" t="s">
        <v>448</v>
      </c>
      <c r="C14" s="162" t="s">
        <v>702</v>
      </c>
      <c r="D14" s="96"/>
      <c r="E14" s="97"/>
      <c r="F14" s="175" t="s">
        <v>15</v>
      </c>
      <c r="G14" s="175"/>
      <c r="H14" s="175"/>
    </row>
    <row r="15" spans="1:9" x14ac:dyDescent="0.4">
      <c r="A15" s="124"/>
      <c r="B15" s="162" t="s">
        <v>449</v>
      </c>
      <c r="C15" s="162" t="s">
        <v>703</v>
      </c>
      <c r="D15" s="96"/>
      <c r="E15" s="97"/>
      <c r="F15" s="175" t="s">
        <v>15</v>
      </c>
      <c r="G15" s="175"/>
      <c r="H15" s="175"/>
    </row>
    <row r="16" spans="1:9" ht="23.25" x14ac:dyDescent="0.4">
      <c r="A16" s="124" t="s">
        <v>1</v>
      </c>
      <c r="B16" s="162" t="s">
        <v>450</v>
      </c>
      <c r="C16" s="162" t="s">
        <v>704</v>
      </c>
      <c r="D16" s="96"/>
      <c r="E16" s="97" t="s">
        <v>558</v>
      </c>
      <c r="F16" s="175" t="s">
        <v>15</v>
      </c>
      <c r="G16" s="175"/>
      <c r="H16" s="175"/>
    </row>
    <row r="17" spans="1:8" ht="23.25" x14ac:dyDescent="0.4">
      <c r="A17" s="124"/>
      <c r="B17" s="176" t="s">
        <v>706</v>
      </c>
      <c r="C17" s="162" t="s">
        <v>705</v>
      </c>
      <c r="D17" s="96"/>
      <c r="E17" s="97"/>
      <c r="F17" s="175" t="s">
        <v>15</v>
      </c>
      <c r="G17" s="175"/>
      <c r="H17" s="175"/>
    </row>
    <row r="18" spans="1:8" ht="91.9" x14ac:dyDescent="0.4">
      <c r="A18" s="124"/>
      <c r="B18" s="162" t="s">
        <v>451</v>
      </c>
      <c r="C18" s="162" t="s">
        <v>707</v>
      </c>
      <c r="D18" s="96"/>
      <c r="E18" s="97" t="s">
        <v>842</v>
      </c>
      <c r="F18" s="175" t="s">
        <v>15</v>
      </c>
      <c r="G18" s="175"/>
      <c r="H18" s="175"/>
    </row>
    <row r="19" spans="1:8" x14ac:dyDescent="0.4">
      <c r="A19" s="124"/>
      <c r="B19" s="162" t="s">
        <v>452</v>
      </c>
      <c r="C19" s="162" t="s">
        <v>708</v>
      </c>
      <c r="D19" s="96"/>
      <c r="E19" s="97" t="s">
        <v>843</v>
      </c>
      <c r="F19" s="175" t="s">
        <v>15</v>
      </c>
      <c r="G19" s="175"/>
      <c r="H19" s="175"/>
    </row>
    <row r="20" spans="1:8" ht="78.75" x14ac:dyDescent="0.4">
      <c r="A20" s="124"/>
      <c r="B20" s="162" t="s">
        <v>4</v>
      </c>
      <c r="C20" s="162" t="s">
        <v>709</v>
      </c>
      <c r="D20" s="96"/>
      <c r="E20" s="97" t="s">
        <v>844</v>
      </c>
      <c r="F20" s="175" t="s">
        <v>15</v>
      </c>
      <c r="G20" s="175"/>
      <c r="H20" s="175"/>
    </row>
    <row r="21" spans="1:8" ht="23.25" x14ac:dyDescent="0.4">
      <c r="A21" s="124" t="s">
        <v>1</v>
      </c>
      <c r="B21" s="162" t="s">
        <v>453</v>
      </c>
      <c r="C21" s="162" t="s">
        <v>710</v>
      </c>
      <c r="D21" s="96"/>
      <c r="E21" s="97"/>
      <c r="F21" s="175" t="s">
        <v>15</v>
      </c>
      <c r="G21" s="175"/>
      <c r="H21" s="175"/>
    </row>
    <row r="22" spans="1:8" x14ac:dyDescent="0.4">
      <c r="A22" s="124"/>
      <c r="B22" s="162" t="s">
        <v>454</v>
      </c>
      <c r="C22" s="162" t="s">
        <v>711</v>
      </c>
      <c r="D22" s="96"/>
      <c r="E22" s="97" t="s">
        <v>845</v>
      </c>
      <c r="F22" s="175" t="s">
        <v>15</v>
      </c>
      <c r="G22" s="175"/>
      <c r="H22" s="175"/>
    </row>
    <row r="23" spans="1:8" ht="23.25" x14ac:dyDescent="0.4">
      <c r="A23" s="124" t="s">
        <v>1</v>
      </c>
      <c r="B23" s="162" t="s">
        <v>455</v>
      </c>
      <c r="C23" s="162" t="s">
        <v>712</v>
      </c>
      <c r="D23" s="96"/>
      <c r="E23" s="97"/>
      <c r="F23" s="175" t="s">
        <v>15</v>
      </c>
      <c r="G23" s="175"/>
      <c r="H23" s="175"/>
    </row>
    <row r="24" spans="1:8" x14ac:dyDescent="0.4">
      <c r="A24" s="124" t="s">
        <v>1</v>
      </c>
      <c r="B24" s="162" t="s">
        <v>456</v>
      </c>
      <c r="C24" s="162" t="s">
        <v>713</v>
      </c>
      <c r="D24" s="96"/>
      <c r="E24" s="97" t="s">
        <v>559</v>
      </c>
      <c r="F24" s="175" t="s">
        <v>15</v>
      </c>
      <c r="G24" s="175"/>
      <c r="H24" s="175"/>
    </row>
    <row r="25" spans="1:8" ht="78.75" x14ac:dyDescent="0.4">
      <c r="A25" s="124" t="s">
        <v>1</v>
      </c>
      <c r="B25" s="162" t="s">
        <v>457</v>
      </c>
      <c r="C25" s="162" t="s">
        <v>714</v>
      </c>
      <c r="D25" s="96"/>
      <c r="E25" s="97" t="s">
        <v>846</v>
      </c>
      <c r="F25" s="175" t="s">
        <v>15</v>
      </c>
      <c r="G25" s="175"/>
      <c r="H25" s="175"/>
    </row>
    <row r="26" spans="1:8" ht="23.25" x14ac:dyDescent="0.4">
      <c r="A26" s="124" t="s">
        <v>1</v>
      </c>
      <c r="B26" s="162" t="s">
        <v>458</v>
      </c>
      <c r="C26" s="162" t="s">
        <v>715</v>
      </c>
      <c r="D26" s="96"/>
      <c r="E26" s="97" t="s">
        <v>847</v>
      </c>
      <c r="F26" s="175" t="s">
        <v>15</v>
      </c>
      <c r="G26" s="175"/>
      <c r="H26" s="175"/>
    </row>
    <row r="27" spans="1:8" x14ac:dyDescent="0.4">
      <c r="A27" s="124"/>
      <c r="B27" s="162" t="s">
        <v>459</v>
      </c>
      <c r="C27" s="162" t="s">
        <v>716</v>
      </c>
      <c r="D27" s="96"/>
      <c r="E27" s="97" t="s">
        <v>848</v>
      </c>
      <c r="F27" s="175" t="s">
        <v>15</v>
      </c>
      <c r="G27" s="175"/>
      <c r="H27" s="175"/>
    </row>
    <row r="28" spans="1:8" ht="328.15" x14ac:dyDescent="0.4">
      <c r="A28" s="124" t="s">
        <v>1</v>
      </c>
      <c r="B28" s="162" t="s">
        <v>460</v>
      </c>
      <c r="C28" s="162" t="s">
        <v>717</v>
      </c>
      <c r="D28" s="96"/>
      <c r="E28" s="97" t="s">
        <v>849</v>
      </c>
      <c r="F28" s="175" t="s">
        <v>15</v>
      </c>
      <c r="G28" s="175"/>
      <c r="H28" s="175"/>
    </row>
    <row r="29" spans="1:8" x14ac:dyDescent="0.4">
      <c r="A29" s="124"/>
      <c r="B29" s="162" t="s">
        <v>461</v>
      </c>
      <c r="C29" s="162" t="s">
        <v>718</v>
      </c>
      <c r="D29" s="96"/>
      <c r="E29" s="97"/>
      <c r="F29" s="175" t="s">
        <v>15</v>
      </c>
      <c r="G29" s="175"/>
      <c r="H29" s="175"/>
    </row>
    <row r="30" spans="1:8" x14ac:dyDescent="0.4">
      <c r="A30" s="124"/>
      <c r="B30" s="162" t="s">
        <v>462</v>
      </c>
      <c r="C30" s="162" t="s">
        <v>719</v>
      </c>
      <c r="D30" s="96"/>
      <c r="E30" s="97"/>
      <c r="F30" s="175" t="s">
        <v>15</v>
      </c>
      <c r="G30" s="175"/>
      <c r="H30" s="175"/>
    </row>
    <row r="31" spans="1:8" x14ac:dyDescent="0.4">
      <c r="A31" s="124"/>
      <c r="B31" s="162" t="s">
        <v>463</v>
      </c>
      <c r="C31" s="162" t="s">
        <v>720</v>
      </c>
      <c r="D31" s="96"/>
      <c r="E31" s="97"/>
      <c r="F31" s="175" t="s">
        <v>15</v>
      </c>
      <c r="G31" s="175"/>
      <c r="H31" s="175"/>
    </row>
    <row r="32" spans="1:8" ht="34.9" x14ac:dyDescent="0.4">
      <c r="A32" s="124"/>
      <c r="B32" s="162" t="s">
        <v>464</v>
      </c>
      <c r="C32" s="162" t="s">
        <v>721</v>
      </c>
      <c r="D32" s="96"/>
      <c r="E32" s="97" t="s">
        <v>850</v>
      </c>
      <c r="F32" s="175" t="s">
        <v>15</v>
      </c>
      <c r="G32" s="175"/>
      <c r="H32" s="175"/>
    </row>
    <row r="33" spans="1:8" ht="52.5" x14ac:dyDescent="0.4">
      <c r="A33" s="124"/>
      <c r="B33" s="162" t="s">
        <v>465</v>
      </c>
      <c r="C33" s="162" t="s">
        <v>722</v>
      </c>
      <c r="D33" s="96"/>
      <c r="E33" s="97" t="s">
        <v>851</v>
      </c>
      <c r="F33" s="175" t="s">
        <v>15</v>
      </c>
      <c r="G33" s="175"/>
      <c r="H33" s="175"/>
    </row>
    <row r="34" spans="1:8" ht="328.15" x14ac:dyDescent="0.4">
      <c r="A34" s="124" t="s">
        <v>1</v>
      </c>
      <c r="B34" s="162" t="s">
        <v>466</v>
      </c>
      <c r="C34" s="162" t="s">
        <v>723</v>
      </c>
      <c r="D34" s="96"/>
      <c r="E34" s="97" t="s">
        <v>852</v>
      </c>
      <c r="F34" s="175" t="s">
        <v>15</v>
      </c>
      <c r="G34" s="175"/>
      <c r="H34" s="175"/>
    </row>
    <row r="35" spans="1:8" ht="23.25" x14ac:dyDescent="0.4">
      <c r="A35" s="124"/>
      <c r="B35" s="162" t="s">
        <v>467</v>
      </c>
      <c r="C35" s="162" t="s">
        <v>724</v>
      </c>
      <c r="D35" s="96"/>
      <c r="E35" s="97"/>
      <c r="F35" s="175" t="s">
        <v>15</v>
      </c>
      <c r="G35" s="175"/>
      <c r="H35" s="175"/>
    </row>
    <row r="36" spans="1:8" x14ac:dyDescent="0.4">
      <c r="A36" s="124"/>
      <c r="B36" s="162" t="s">
        <v>468</v>
      </c>
      <c r="C36" s="162" t="s">
        <v>725</v>
      </c>
      <c r="D36" s="96"/>
      <c r="E36" s="97"/>
      <c r="F36" s="175" t="s">
        <v>15</v>
      </c>
      <c r="G36" s="175"/>
      <c r="H36" s="175"/>
    </row>
    <row r="37" spans="1:8" ht="78.75" x14ac:dyDescent="0.4">
      <c r="A37" s="124"/>
      <c r="B37" s="162" t="s">
        <v>469</v>
      </c>
      <c r="C37" s="162" t="s">
        <v>726</v>
      </c>
      <c r="D37" s="96"/>
      <c r="E37" s="97" t="s">
        <v>853</v>
      </c>
      <c r="F37" s="175" t="s">
        <v>15</v>
      </c>
      <c r="G37" s="175"/>
      <c r="H37" s="175"/>
    </row>
    <row r="38" spans="1:8" ht="52.5" x14ac:dyDescent="0.4">
      <c r="A38" s="124" t="s">
        <v>1</v>
      </c>
      <c r="B38" s="162" t="s">
        <v>470</v>
      </c>
      <c r="C38" s="162" t="s">
        <v>727</v>
      </c>
      <c r="D38" s="96"/>
      <c r="E38" s="97" t="s">
        <v>560</v>
      </c>
      <c r="F38" s="175" t="s">
        <v>15</v>
      </c>
      <c r="G38" s="175"/>
      <c r="H38" s="175"/>
    </row>
    <row r="39" spans="1:8" ht="78.75" x14ac:dyDescent="0.4">
      <c r="A39" s="124" t="s">
        <v>1</v>
      </c>
      <c r="B39" s="162" t="s">
        <v>471</v>
      </c>
      <c r="C39" s="162" t="s">
        <v>728</v>
      </c>
      <c r="D39" s="96"/>
      <c r="E39" s="97" t="s">
        <v>854</v>
      </c>
      <c r="F39" s="175" t="s">
        <v>15</v>
      </c>
      <c r="G39" s="175"/>
      <c r="H39" s="175"/>
    </row>
    <row r="40" spans="1:8" ht="131.25" x14ac:dyDescent="0.4">
      <c r="A40" s="124" t="s">
        <v>1</v>
      </c>
      <c r="B40" s="162" t="s">
        <v>472</v>
      </c>
      <c r="C40" s="162" t="s">
        <v>729</v>
      </c>
      <c r="D40" s="96"/>
      <c r="E40" s="97" t="s">
        <v>561</v>
      </c>
      <c r="F40" s="175" t="s">
        <v>15</v>
      </c>
      <c r="G40" s="175"/>
      <c r="H40" s="175"/>
    </row>
    <row r="41" spans="1:8" ht="91.9" x14ac:dyDescent="0.4">
      <c r="A41" s="124" t="s">
        <v>1</v>
      </c>
      <c r="B41" s="162" t="s">
        <v>473</v>
      </c>
      <c r="C41" s="162" t="s">
        <v>730</v>
      </c>
      <c r="D41" s="96"/>
      <c r="E41" s="97" t="s">
        <v>855</v>
      </c>
      <c r="F41" s="175" t="s">
        <v>15</v>
      </c>
      <c r="G41" s="175"/>
      <c r="H41" s="175"/>
    </row>
    <row r="42" spans="1:8" x14ac:dyDescent="0.4">
      <c r="A42" s="124" t="s">
        <v>1</v>
      </c>
      <c r="B42" s="162" t="s">
        <v>474</v>
      </c>
      <c r="C42" s="162" t="s">
        <v>731</v>
      </c>
      <c r="D42" s="96"/>
      <c r="E42" s="97"/>
      <c r="F42" s="175" t="s">
        <v>15</v>
      </c>
      <c r="G42" s="175"/>
      <c r="H42" s="175"/>
    </row>
    <row r="43" spans="1:8" ht="23.25" x14ac:dyDescent="0.4">
      <c r="A43" s="124" t="s">
        <v>1</v>
      </c>
      <c r="B43" s="162" t="s">
        <v>475</v>
      </c>
      <c r="C43" s="162" t="s">
        <v>732</v>
      </c>
      <c r="D43" s="96"/>
      <c r="E43" s="97"/>
      <c r="F43" s="175" t="s">
        <v>15</v>
      </c>
      <c r="G43" s="175"/>
      <c r="H43" s="175"/>
    </row>
    <row r="44" spans="1:8" ht="23.25" x14ac:dyDescent="0.4">
      <c r="A44" s="124"/>
      <c r="B44" s="162" t="s">
        <v>476</v>
      </c>
      <c r="C44" s="162" t="s">
        <v>733</v>
      </c>
      <c r="D44" s="96"/>
      <c r="E44" s="97"/>
      <c r="F44" s="175" t="s">
        <v>15</v>
      </c>
      <c r="G44" s="175"/>
      <c r="H44" s="175"/>
    </row>
    <row r="45" spans="1:8" x14ac:dyDescent="0.4">
      <c r="A45" s="124"/>
      <c r="B45" s="162" t="s">
        <v>477</v>
      </c>
      <c r="C45" s="162" t="s">
        <v>734</v>
      </c>
      <c r="D45" s="96"/>
      <c r="E45" s="97" t="s">
        <v>856</v>
      </c>
      <c r="F45" s="175" t="s">
        <v>15</v>
      </c>
      <c r="G45" s="175"/>
      <c r="H45" s="175"/>
    </row>
    <row r="46" spans="1:8" ht="52.5" x14ac:dyDescent="0.4">
      <c r="A46" s="124"/>
      <c r="B46" s="162" t="s">
        <v>478</v>
      </c>
      <c r="C46" s="162" t="s">
        <v>735</v>
      </c>
      <c r="D46" s="96"/>
      <c r="E46" s="97" t="s">
        <v>857</v>
      </c>
      <c r="F46" s="175" t="s">
        <v>15</v>
      </c>
      <c r="G46" s="175"/>
      <c r="H46" s="175"/>
    </row>
    <row r="47" spans="1:8" ht="23.25" x14ac:dyDescent="0.4">
      <c r="A47" s="124"/>
      <c r="B47" s="162" t="s">
        <v>479</v>
      </c>
      <c r="C47" s="162" t="s">
        <v>736</v>
      </c>
      <c r="D47" s="96"/>
      <c r="E47" s="97" t="s">
        <v>858</v>
      </c>
      <c r="F47" s="175" t="s">
        <v>15</v>
      </c>
      <c r="G47" s="175"/>
      <c r="H47" s="175"/>
    </row>
    <row r="48" spans="1:8" x14ac:dyDescent="0.4">
      <c r="A48" s="124"/>
      <c r="B48" s="162" t="s">
        <v>480</v>
      </c>
      <c r="C48" s="162" t="s">
        <v>737</v>
      </c>
      <c r="D48" s="96"/>
      <c r="E48" s="97"/>
      <c r="F48" s="175" t="s">
        <v>15</v>
      </c>
      <c r="G48" s="175"/>
      <c r="H48" s="175"/>
    </row>
    <row r="49" spans="1:8" ht="23.25" x14ac:dyDescent="0.4">
      <c r="A49" s="124"/>
      <c r="B49" s="162" t="s">
        <v>481</v>
      </c>
      <c r="C49" s="162" t="s">
        <v>738</v>
      </c>
      <c r="D49" s="96"/>
      <c r="E49" s="97"/>
      <c r="F49" s="175" t="s">
        <v>15</v>
      </c>
      <c r="G49" s="175"/>
      <c r="H49" s="175"/>
    </row>
    <row r="50" spans="1:8" ht="65.650000000000006" x14ac:dyDescent="0.4">
      <c r="A50" s="124" t="s">
        <v>1</v>
      </c>
      <c r="B50" s="162" t="s">
        <v>482</v>
      </c>
      <c r="C50" s="162" t="s">
        <v>739</v>
      </c>
      <c r="D50" s="96"/>
      <c r="E50" s="97" t="s">
        <v>606</v>
      </c>
      <c r="F50" s="175" t="s">
        <v>15</v>
      </c>
      <c r="G50" s="175"/>
      <c r="H50" s="175"/>
    </row>
    <row r="51" spans="1:8" ht="23.25" x14ac:dyDescent="0.4">
      <c r="A51" s="124"/>
      <c r="B51" s="162" t="s">
        <v>483</v>
      </c>
      <c r="C51" s="162" t="s">
        <v>740</v>
      </c>
      <c r="D51" s="96"/>
      <c r="E51" s="97"/>
      <c r="F51" s="175" t="s">
        <v>15</v>
      </c>
      <c r="G51" s="175"/>
      <c r="H51" s="175"/>
    </row>
    <row r="52" spans="1:8" x14ac:dyDescent="0.4">
      <c r="A52" s="124"/>
      <c r="B52" s="162" t="s">
        <v>484</v>
      </c>
      <c r="C52" s="162" t="s">
        <v>746</v>
      </c>
      <c r="D52" s="96"/>
      <c r="E52" s="97"/>
      <c r="F52" s="175" t="s">
        <v>15</v>
      </c>
      <c r="G52" s="175"/>
      <c r="H52" s="175"/>
    </row>
    <row r="53" spans="1:8" ht="65.650000000000006" x14ac:dyDescent="0.4">
      <c r="A53" s="124" t="s">
        <v>1</v>
      </c>
      <c r="B53" s="162" t="s">
        <v>485</v>
      </c>
      <c r="C53" s="162" t="s">
        <v>741</v>
      </c>
      <c r="D53" s="96"/>
      <c r="E53" s="177" t="s">
        <v>859</v>
      </c>
      <c r="F53" s="175" t="s">
        <v>15</v>
      </c>
      <c r="G53" s="175"/>
      <c r="H53" s="175"/>
    </row>
    <row r="54" spans="1:8" ht="65.650000000000006" x14ac:dyDescent="0.4">
      <c r="A54" s="124" t="s">
        <v>1</v>
      </c>
      <c r="B54" s="162" t="s">
        <v>486</v>
      </c>
      <c r="C54" s="162" t="s">
        <v>742</v>
      </c>
      <c r="D54" s="96"/>
      <c r="E54" s="97" t="s">
        <v>860</v>
      </c>
      <c r="F54" s="175" t="s">
        <v>15</v>
      </c>
      <c r="G54" s="175"/>
      <c r="H54" s="175"/>
    </row>
    <row r="55" spans="1:8" ht="23.25" x14ac:dyDescent="0.4">
      <c r="A55" s="124"/>
      <c r="B55" s="162" t="s">
        <v>487</v>
      </c>
      <c r="C55" s="162" t="s">
        <v>743</v>
      </c>
      <c r="D55" s="96"/>
      <c r="E55" s="97" t="s">
        <v>861</v>
      </c>
      <c r="F55" s="175" t="s">
        <v>15</v>
      </c>
      <c r="G55" s="175"/>
      <c r="H55" s="175"/>
    </row>
    <row r="56" spans="1:8" x14ac:dyDescent="0.4">
      <c r="A56" s="124"/>
      <c r="B56" s="162" t="s">
        <v>488</v>
      </c>
      <c r="C56" s="162" t="s">
        <v>744</v>
      </c>
      <c r="D56" s="96"/>
      <c r="E56" s="97"/>
      <c r="F56" s="175" t="s">
        <v>15</v>
      </c>
      <c r="G56" s="175"/>
      <c r="H56" s="175"/>
    </row>
    <row r="57" spans="1:8" ht="23.25" x14ac:dyDescent="0.4">
      <c r="A57" s="124"/>
      <c r="B57" s="162" t="s">
        <v>489</v>
      </c>
      <c r="C57" s="162" t="s">
        <v>745</v>
      </c>
      <c r="D57" s="96"/>
      <c r="E57" s="97"/>
      <c r="F57" s="175" t="s">
        <v>15</v>
      </c>
      <c r="G57" s="175"/>
      <c r="H57" s="175"/>
    </row>
    <row r="58" spans="1:8" ht="23.25" x14ac:dyDescent="0.4">
      <c r="A58" s="124"/>
      <c r="B58" s="176" t="s">
        <v>749</v>
      </c>
      <c r="C58" s="162" t="s">
        <v>747</v>
      </c>
      <c r="D58" s="96"/>
      <c r="E58" s="97"/>
      <c r="F58" s="175" t="s">
        <v>15</v>
      </c>
      <c r="G58" s="175"/>
      <c r="H58" s="175"/>
    </row>
    <row r="59" spans="1:8" ht="26.25" x14ac:dyDescent="0.4">
      <c r="A59" s="124"/>
      <c r="B59" s="176" t="s">
        <v>750</v>
      </c>
      <c r="C59" s="162" t="s">
        <v>748</v>
      </c>
      <c r="D59" s="96"/>
      <c r="E59" s="97" t="s">
        <v>862</v>
      </c>
      <c r="F59" s="175" t="s">
        <v>15</v>
      </c>
      <c r="G59" s="175"/>
      <c r="H59" s="175"/>
    </row>
    <row r="60" spans="1:8" ht="118.15" x14ac:dyDescent="0.4">
      <c r="A60" s="124"/>
      <c r="B60" s="162" t="s">
        <v>490</v>
      </c>
      <c r="C60" s="162" t="s">
        <v>751</v>
      </c>
      <c r="D60" s="96"/>
      <c r="E60" s="97" t="s">
        <v>863</v>
      </c>
      <c r="F60" s="175" t="s">
        <v>15</v>
      </c>
      <c r="G60" s="175"/>
      <c r="H60" s="175"/>
    </row>
    <row r="61" spans="1:8" x14ac:dyDescent="0.4">
      <c r="A61" s="124"/>
      <c r="B61" s="162" t="s">
        <v>491</v>
      </c>
      <c r="C61" s="162" t="s">
        <v>752</v>
      </c>
      <c r="D61" s="96"/>
      <c r="E61" s="97" t="s">
        <v>864</v>
      </c>
      <c r="F61" s="175" t="s">
        <v>15</v>
      </c>
      <c r="G61" s="175"/>
      <c r="H61" s="175"/>
    </row>
    <row r="62" spans="1:8" x14ac:dyDescent="0.4">
      <c r="A62" s="124"/>
      <c r="B62" s="162" t="s">
        <v>492</v>
      </c>
      <c r="C62" s="162" t="s">
        <v>753</v>
      </c>
      <c r="D62" s="96"/>
      <c r="E62" s="97"/>
      <c r="F62" s="175" t="s">
        <v>15</v>
      </c>
      <c r="G62" s="175"/>
      <c r="H62" s="175"/>
    </row>
    <row r="63" spans="1:8" x14ac:dyDescent="0.4">
      <c r="A63" s="124"/>
      <c r="B63" s="162" t="s">
        <v>493</v>
      </c>
      <c r="C63" s="162" t="s">
        <v>754</v>
      </c>
      <c r="D63" s="96"/>
      <c r="E63" s="97" t="s">
        <v>865</v>
      </c>
      <c r="F63" s="175" t="s">
        <v>15</v>
      </c>
      <c r="G63" s="175"/>
      <c r="H63" s="175"/>
    </row>
    <row r="64" spans="1:8" x14ac:dyDescent="0.4">
      <c r="A64" s="124"/>
      <c r="B64" s="162" t="s">
        <v>494</v>
      </c>
      <c r="C64" s="162" t="s">
        <v>755</v>
      </c>
      <c r="D64" s="96"/>
      <c r="E64" s="177" t="s">
        <v>866</v>
      </c>
      <c r="F64" s="175" t="s">
        <v>15</v>
      </c>
      <c r="G64" s="175"/>
      <c r="H64" s="175"/>
    </row>
    <row r="65" spans="1:8" ht="65.650000000000006" x14ac:dyDescent="0.4">
      <c r="A65" s="124"/>
      <c r="B65" s="162" t="s">
        <v>495</v>
      </c>
      <c r="C65" s="162" t="s">
        <v>756</v>
      </c>
      <c r="D65" s="96"/>
      <c r="E65" s="97" t="s">
        <v>867</v>
      </c>
      <c r="F65" s="175" t="s">
        <v>15</v>
      </c>
      <c r="G65" s="175"/>
      <c r="H65" s="175"/>
    </row>
    <row r="66" spans="1:8" ht="262.5" x14ac:dyDescent="0.4">
      <c r="A66" s="124" t="s">
        <v>1</v>
      </c>
      <c r="B66" s="162" t="s">
        <v>496</v>
      </c>
      <c r="C66" s="162" t="s">
        <v>757</v>
      </c>
      <c r="D66" s="96"/>
      <c r="E66" s="97" t="s">
        <v>868</v>
      </c>
      <c r="F66" s="175" t="s">
        <v>15</v>
      </c>
      <c r="G66" s="175"/>
      <c r="H66" s="175"/>
    </row>
    <row r="67" spans="1:8" ht="23.25" x14ac:dyDescent="0.4">
      <c r="A67" s="124"/>
      <c r="B67" s="162" t="s">
        <v>497</v>
      </c>
      <c r="C67" s="162" t="s">
        <v>758</v>
      </c>
      <c r="D67" s="96"/>
      <c r="E67" s="97"/>
      <c r="F67" s="175" t="s">
        <v>15</v>
      </c>
      <c r="G67" s="175"/>
      <c r="H67" s="175"/>
    </row>
    <row r="68" spans="1:8" x14ac:dyDescent="0.4">
      <c r="A68" s="124"/>
      <c r="B68" s="162" t="s">
        <v>498</v>
      </c>
      <c r="C68" s="162" t="s">
        <v>759</v>
      </c>
      <c r="D68" s="96"/>
      <c r="E68" s="97"/>
      <c r="F68" s="175" t="s">
        <v>15</v>
      </c>
      <c r="G68" s="175"/>
      <c r="H68" s="175"/>
    </row>
    <row r="69" spans="1:8" x14ac:dyDescent="0.4">
      <c r="A69" s="124"/>
      <c r="B69" s="162" t="s">
        <v>499</v>
      </c>
      <c r="C69" s="162" t="s">
        <v>760</v>
      </c>
      <c r="D69" s="96"/>
      <c r="E69" s="97"/>
      <c r="F69" s="175" t="s">
        <v>15</v>
      </c>
      <c r="G69" s="175"/>
      <c r="H69" s="175"/>
    </row>
    <row r="70" spans="1:8" ht="105" x14ac:dyDescent="0.4">
      <c r="A70" s="124" t="s">
        <v>1</v>
      </c>
      <c r="B70" s="162" t="s">
        <v>500</v>
      </c>
      <c r="C70" s="162" t="s">
        <v>761</v>
      </c>
      <c r="D70" s="96"/>
      <c r="E70" s="97" t="s">
        <v>869</v>
      </c>
      <c r="F70" s="175" t="s">
        <v>15</v>
      </c>
      <c r="G70" s="175"/>
      <c r="H70" s="175"/>
    </row>
    <row r="71" spans="1:8" ht="78.75" x14ac:dyDescent="0.4">
      <c r="A71" s="124"/>
      <c r="B71" s="162" t="s">
        <v>501</v>
      </c>
      <c r="C71" s="162" t="s">
        <v>762</v>
      </c>
      <c r="D71" s="96"/>
      <c r="E71" s="97" t="s">
        <v>870</v>
      </c>
      <c r="F71" s="175" t="s">
        <v>15</v>
      </c>
      <c r="G71" s="175"/>
      <c r="H71" s="175"/>
    </row>
    <row r="72" spans="1:8" ht="23.25" x14ac:dyDescent="0.4">
      <c r="A72" s="124"/>
      <c r="B72" s="162" t="s">
        <v>502</v>
      </c>
      <c r="C72" s="162" t="s">
        <v>763</v>
      </c>
      <c r="D72" s="96"/>
      <c r="E72" s="97" t="s">
        <v>871</v>
      </c>
      <c r="F72" s="175" t="s">
        <v>15</v>
      </c>
      <c r="G72" s="175"/>
      <c r="H72" s="175"/>
    </row>
    <row r="73" spans="1:8" ht="183.75" x14ac:dyDescent="0.4">
      <c r="A73" s="124" t="s">
        <v>1</v>
      </c>
      <c r="B73" s="176" t="s">
        <v>767</v>
      </c>
      <c r="C73" s="162" t="s">
        <v>764</v>
      </c>
      <c r="D73" s="96"/>
      <c r="E73" s="97" t="s">
        <v>872</v>
      </c>
      <c r="F73" s="175" t="s">
        <v>15</v>
      </c>
      <c r="G73" s="175"/>
      <c r="H73" s="175"/>
    </row>
    <row r="74" spans="1:8" ht="34.9" x14ac:dyDescent="0.4">
      <c r="A74" s="124" t="s">
        <v>1</v>
      </c>
      <c r="B74" s="176" t="s">
        <v>768</v>
      </c>
      <c r="C74" s="162" t="s">
        <v>765</v>
      </c>
      <c r="D74" s="96"/>
      <c r="E74" s="97"/>
      <c r="F74" s="175" t="s">
        <v>15</v>
      </c>
      <c r="G74" s="175"/>
      <c r="H74" s="175"/>
    </row>
    <row r="75" spans="1:8" ht="25.5" x14ac:dyDescent="0.4">
      <c r="A75" s="124"/>
      <c r="B75" s="176" t="s">
        <v>769</v>
      </c>
      <c r="C75" s="162" t="s">
        <v>766</v>
      </c>
      <c r="D75" s="96"/>
      <c r="E75" s="178" t="s">
        <v>873</v>
      </c>
      <c r="F75" s="175" t="s">
        <v>15</v>
      </c>
      <c r="G75" s="175"/>
      <c r="H75" s="175"/>
    </row>
    <row r="76" spans="1:8" x14ac:dyDescent="0.4">
      <c r="A76" s="124" t="s">
        <v>1</v>
      </c>
      <c r="B76" s="162" t="s">
        <v>503</v>
      </c>
      <c r="C76" s="162" t="s">
        <v>770</v>
      </c>
      <c r="D76" s="96"/>
      <c r="E76" s="97"/>
      <c r="F76" s="175" t="s">
        <v>15</v>
      </c>
      <c r="G76" s="175"/>
      <c r="H76" s="175"/>
    </row>
    <row r="77" spans="1:8" ht="52.5" x14ac:dyDescent="0.4">
      <c r="A77" s="124" t="s">
        <v>1</v>
      </c>
      <c r="B77" s="162" t="s">
        <v>504</v>
      </c>
      <c r="C77" s="162" t="s">
        <v>771</v>
      </c>
      <c r="D77" s="96"/>
      <c r="E77" s="97" t="s">
        <v>607</v>
      </c>
      <c r="F77" s="175" t="s">
        <v>15</v>
      </c>
      <c r="G77" s="175"/>
      <c r="H77" s="175"/>
    </row>
    <row r="78" spans="1:8" x14ac:dyDescent="0.4">
      <c r="A78" s="124" t="s">
        <v>1</v>
      </c>
      <c r="B78" s="162" t="s">
        <v>505</v>
      </c>
      <c r="C78" s="162" t="s">
        <v>772</v>
      </c>
      <c r="D78" s="96"/>
      <c r="E78" s="97" t="s">
        <v>874</v>
      </c>
      <c r="F78" s="175" t="s">
        <v>15</v>
      </c>
      <c r="G78" s="175"/>
      <c r="H78" s="175"/>
    </row>
    <row r="79" spans="1:8" x14ac:dyDescent="0.4">
      <c r="A79" s="124" t="s">
        <v>1</v>
      </c>
      <c r="B79" s="162" t="s">
        <v>506</v>
      </c>
      <c r="C79" s="162" t="s">
        <v>773</v>
      </c>
      <c r="D79" s="96"/>
      <c r="E79" s="97"/>
      <c r="F79" s="175" t="s">
        <v>15</v>
      </c>
      <c r="G79" s="175"/>
      <c r="H79" s="175"/>
    </row>
    <row r="80" spans="1:8" ht="23.25" x14ac:dyDescent="0.4">
      <c r="A80" s="124" t="s">
        <v>1</v>
      </c>
      <c r="B80" s="162" t="s">
        <v>507</v>
      </c>
      <c r="C80" s="162" t="s">
        <v>774</v>
      </c>
      <c r="D80" s="96"/>
      <c r="E80" s="97"/>
      <c r="F80" s="175" t="s">
        <v>15</v>
      </c>
      <c r="G80" s="175"/>
      <c r="H80" s="175"/>
    </row>
    <row r="81" spans="1:8" x14ac:dyDescent="0.4">
      <c r="A81" s="124" t="s">
        <v>1</v>
      </c>
      <c r="B81" s="162" t="s">
        <v>508</v>
      </c>
      <c r="C81" s="162" t="s">
        <v>775</v>
      </c>
      <c r="D81" s="96"/>
      <c r="E81" s="97"/>
      <c r="F81" s="175" t="s">
        <v>15</v>
      </c>
      <c r="G81" s="175"/>
      <c r="H81" s="175"/>
    </row>
    <row r="82" spans="1:8" ht="39.4" x14ac:dyDescent="0.4">
      <c r="A82" s="124"/>
      <c r="B82" s="176" t="s">
        <v>776</v>
      </c>
      <c r="C82" s="162" t="s">
        <v>778</v>
      </c>
      <c r="D82" s="96"/>
      <c r="E82" s="97" t="s">
        <v>875</v>
      </c>
      <c r="F82" s="175" t="s">
        <v>15</v>
      </c>
      <c r="G82" s="175"/>
      <c r="H82" s="175"/>
    </row>
    <row r="83" spans="1:8" ht="23.25" x14ac:dyDescent="0.4">
      <c r="A83" s="124"/>
      <c r="B83" s="176" t="s">
        <v>777</v>
      </c>
      <c r="C83" s="162" t="s">
        <v>779</v>
      </c>
      <c r="D83" s="96"/>
      <c r="E83" s="97"/>
      <c r="F83" s="175" t="s">
        <v>15</v>
      </c>
      <c r="G83" s="175"/>
      <c r="H83" s="175"/>
    </row>
    <row r="84" spans="1:8" ht="26.25" x14ac:dyDescent="0.4">
      <c r="A84" s="124"/>
      <c r="B84" s="162" t="s">
        <v>509</v>
      </c>
      <c r="C84" s="162" t="s">
        <v>780</v>
      </c>
      <c r="D84" s="96"/>
      <c r="E84" s="97" t="s">
        <v>876</v>
      </c>
      <c r="F84" s="175" t="s">
        <v>15</v>
      </c>
      <c r="G84" s="175"/>
      <c r="H84" s="175"/>
    </row>
    <row r="85" spans="1:8" ht="23.25" x14ac:dyDescent="0.4">
      <c r="A85" s="124" t="s">
        <v>1</v>
      </c>
      <c r="B85" s="162" t="s">
        <v>510</v>
      </c>
      <c r="C85" s="162" t="s">
        <v>781</v>
      </c>
      <c r="D85" s="96"/>
      <c r="E85" s="97" t="s">
        <v>18</v>
      </c>
      <c r="F85" s="175" t="s">
        <v>15</v>
      </c>
      <c r="G85" s="175"/>
      <c r="H85" s="175"/>
    </row>
    <row r="86" spans="1:8" ht="65.650000000000006" x14ac:dyDescent="0.4">
      <c r="A86" s="124"/>
      <c r="B86" s="162" t="s">
        <v>511</v>
      </c>
      <c r="C86" s="162" t="s">
        <v>782</v>
      </c>
      <c r="D86" s="96"/>
      <c r="E86" s="97" t="s">
        <v>877</v>
      </c>
      <c r="F86" s="175" t="s">
        <v>15</v>
      </c>
      <c r="G86" s="175"/>
      <c r="H86" s="175"/>
    </row>
    <row r="87" spans="1:8" ht="23.25" x14ac:dyDescent="0.4">
      <c r="A87" s="124"/>
      <c r="B87" s="162" t="s">
        <v>512</v>
      </c>
      <c r="C87" s="162" t="s">
        <v>783</v>
      </c>
      <c r="D87" s="96"/>
      <c r="E87" s="97"/>
      <c r="F87" s="175" t="s">
        <v>15</v>
      </c>
      <c r="G87" s="175"/>
      <c r="H87" s="175"/>
    </row>
    <row r="88" spans="1:8" x14ac:dyDescent="0.4">
      <c r="A88" s="124" t="s">
        <v>1</v>
      </c>
      <c r="B88" s="162" t="s">
        <v>513</v>
      </c>
      <c r="C88" s="162" t="s">
        <v>784</v>
      </c>
      <c r="D88" s="96"/>
      <c r="E88" s="97" t="s">
        <v>562</v>
      </c>
      <c r="F88" s="175" t="s">
        <v>15</v>
      </c>
      <c r="G88" s="175"/>
      <c r="H88" s="175"/>
    </row>
    <row r="89" spans="1:8" ht="26.25" x14ac:dyDescent="0.4">
      <c r="A89" s="124"/>
      <c r="B89" s="162" t="s">
        <v>514</v>
      </c>
      <c r="C89" s="162" t="s">
        <v>785</v>
      </c>
      <c r="D89" s="96"/>
      <c r="E89" s="97" t="s">
        <v>878</v>
      </c>
      <c r="F89" s="175" t="s">
        <v>15</v>
      </c>
      <c r="G89" s="175"/>
      <c r="H89" s="175"/>
    </row>
    <row r="90" spans="1:8" x14ac:dyDescent="0.4">
      <c r="A90" s="124"/>
      <c r="B90" s="162" t="s">
        <v>515</v>
      </c>
      <c r="C90" s="162" t="s">
        <v>786</v>
      </c>
      <c r="D90" s="96"/>
      <c r="E90" s="97"/>
      <c r="F90" s="175" t="s">
        <v>15</v>
      </c>
      <c r="G90" s="175"/>
      <c r="H90" s="175"/>
    </row>
    <row r="91" spans="1:8" ht="23.25" x14ac:dyDescent="0.4">
      <c r="A91" s="124"/>
      <c r="B91" s="176" t="s">
        <v>787</v>
      </c>
      <c r="C91" s="162" t="s">
        <v>788</v>
      </c>
      <c r="D91" s="96"/>
      <c r="E91" s="97" t="s">
        <v>879</v>
      </c>
      <c r="F91" s="175" t="s">
        <v>15</v>
      </c>
      <c r="G91" s="175"/>
      <c r="H91" s="175"/>
    </row>
    <row r="92" spans="1:8" ht="23.25" x14ac:dyDescent="0.4">
      <c r="A92" s="124" t="s">
        <v>1</v>
      </c>
      <c r="B92" s="162" t="s">
        <v>516</v>
      </c>
      <c r="C92" s="162" t="s">
        <v>789</v>
      </c>
      <c r="D92" s="96"/>
      <c r="E92" s="97"/>
      <c r="F92" s="175" t="s">
        <v>15</v>
      </c>
      <c r="G92" s="175"/>
      <c r="H92" s="175"/>
    </row>
    <row r="93" spans="1:8" ht="23.25" x14ac:dyDescent="0.4">
      <c r="A93" s="124"/>
      <c r="B93" s="162" t="s">
        <v>517</v>
      </c>
      <c r="C93" s="162" t="s">
        <v>790</v>
      </c>
      <c r="D93" s="96"/>
      <c r="E93" s="97"/>
      <c r="F93" s="175" t="s">
        <v>15</v>
      </c>
      <c r="G93" s="175"/>
      <c r="H93" s="175"/>
    </row>
    <row r="94" spans="1:8" ht="23.25" x14ac:dyDescent="0.4">
      <c r="A94" s="124" t="s">
        <v>1</v>
      </c>
      <c r="B94" s="162" t="s">
        <v>518</v>
      </c>
      <c r="C94" s="162" t="s">
        <v>791</v>
      </c>
      <c r="D94" s="96"/>
      <c r="E94" s="97"/>
      <c r="F94" s="175" t="s">
        <v>15</v>
      </c>
      <c r="G94" s="175"/>
      <c r="H94" s="175"/>
    </row>
    <row r="95" spans="1:8" ht="51" x14ac:dyDescent="0.4">
      <c r="A95" s="124" t="s">
        <v>1</v>
      </c>
      <c r="B95" s="162" t="s">
        <v>519</v>
      </c>
      <c r="C95" s="162" t="s">
        <v>792</v>
      </c>
      <c r="D95" s="96"/>
      <c r="E95" s="179" t="s">
        <v>880</v>
      </c>
      <c r="F95" s="175" t="s">
        <v>15</v>
      </c>
      <c r="G95" s="175"/>
      <c r="H95" s="175"/>
    </row>
    <row r="96" spans="1:8" ht="23.25" x14ac:dyDescent="0.4">
      <c r="A96" s="124"/>
      <c r="B96" s="176" t="s">
        <v>793</v>
      </c>
      <c r="C96" s="162" t="s">
        <v>794</v>
      </c>
      <c r="D96" s="96"/>
      <c r="E96" s="97"/>
      <c r="F96" s="175" t="s">
        <v>15</v>
      </c>
      <c r="G96" s="175"/>
      <c r="H96" s="175"/>
    </row>
    <row r="97" spans="1:8" ht="23.25" x14ac:dyDescent="0.4">
      <c r="A97" s="124" t="s">
        <v>1</v>
      </c>
      <c r="B97" s="162" t="s">
        <v>520</v>
      </c>
      <c r="C97" s="162" t="s">
        <v>795</v>
      </c>
      <c r="D97" s="96"/>
      <c r="E97" s="97" t="s">
        <v>871</v>
      </c>
      <c r="F97" s="175" t="s">
        <v>15</v>
      </c>
      <c r="G97" s="175"/>
      <c r="H97" s="175"/>
    </row>
    <row r="98" spans="1:8" ht="23.25" x14ac:dyDescent="0.4">
      <c r="A98" s="124"/>
      <c r="B98" s="162" t="s">
        <v>521</v>
      </c>
      <c r="C98" s="162" t="s">
        <v>796</v>
      </c>
      <c r="D98" s="96"/>
      <c r="E98" s="97"/>
      <c r="F98" s="175" t="s">
        <v>15</v>
      </c>
      <c r="G98" s="175"/>
      <c r="H98" s="175"/>
    </row>
    <row r="99" spans="1:8" ht="23.25" x14ac:dyDescent="0.4">
      <c r="A99" s="124"/>
      <c r="B99" s="162" t="s">
        <v>522</v>
      </c>
      <c r="C99" s="162" t="s">
        <v>797</v>
      </c>
      <c r="D99" s="96"/>
      <c r="E99" s="97"/>
      <c r="F99" s="175" t="s">
        <v>15</v>
      </c>
      <c r="G99" s="175"/>
      <c r="H99" s="175"/>
    </row>
    <row r="100" spans="1:8" ht="52.5" x14ac:dyDescent="0.4">
      <c r="A100" s="124"/>
      <c r="B100" s="162" t="s">
        <v>523</v>
      </c>
      <c r="C100" s="162" t="s">
        <v>798</v>
      </c>
      <c r="D100" s="96"/>
      <c r="E100" s="97" t="s">
        <v>881</v>
      </c>
      <c r="F100" s="175" t="s">
        <v>15</v>
      </c>
      <c r="G100" s="175"/>
      <c r="H100" s="175"/>
    </row>
    <row r="101" spans="1:8" ht="328.15" x14ac:dyDescent="0.4">
      <c r="A101" s="124" t="s">
        <v>1</v>
      </c>
      <c r="B101" s="162" t="s">
        <v>524</v>
      </c>
      <c r="C101" s="162" t="s">
        <v>799</v>
      </c>
      <c r="D101" s="96"/>
      <c r="E101" s="97" t="s">
        <v>882</v>
      </c>
      <c r="F101" s="175" t="s">
        <v>15</v>
      </c>
      <c r="G101" s="175"/>
      <c r="H101" s="175"/>
    </row>
    <row r="102" spans="1:8" ht="23.25" x14ac:dyDescent="0.4">
      <c r="A102" s="124"/>
      <c r="B102" s="162" t="s">
        <v>525</v>
      </c>
      <c r="C102" s="162" t="s">
        <v>800</v>
      </c>
      <c r="D102" s="96"/>
      <c r="E102" s="97"/>
      <c r="F102" s="175" t="s">
        <v>15</v>
      </c>
      <c r="G102" s="175"/>
      <c r="H102" s="175"/>
    </row>
    <row r="103" spans="1:8" ht="23.25" x14ac:dyDescent="0.4">
      <c r="A103" s="124"/>
      <c r="B103" s="162" t="s">
        <v>526</v>
      </c>
      <c r="C103" s="162" t="s">
        <v>801</v>
      </c>
      <c r="D103" s="96"/>
      <c r="E103" s="97"/>
      <c r="F103" s="175" t="s">
        <v>15</v>
      </c>
      <c r="G103" s="175"/>
      <c r="H103" s="175"/>
    </row>
    <row r="104" spans="1:8" ht="23.25" x14ac:dyDescent="0.4">
      <c r="A104" s="124"/>
      <c r="B104" s="162" t="s">
        <v>527</v>
      </c>
      <c r="C104" s="162" t="s">
        <v>802</v>
      </c>
      <c r="D104" s="96"/>
      <c r="E104" s="97" t="s">
        <v>871</v>
      </c>
      <c r="F104" s="175" t="s">
        <v>15</v>
      </c>
      <c r="G104" s="175"/>
      <c r="H104" s="175"/>
    </row>
    <row r="105" spans="1:8" ht="23.25" x14ac:dyDescent="0.4">
      <c r="A105" s="124"/>
      <c r="B105" s="162" t="s">
        <v>528</v>
      </c>
      <c r="C105" s="162" t="s">
        <v>803</v>
      </c>
      <c r="D105" s="96"/>
      <c r="E105" s="97" t="s">
        <v>871</v>
      </c>
      <c r="F105" s="175" t="s">
        <v>15</v>
      </c>
      <c r="G105" s="175"/>
      <c r="H105" s="175"/>
    </row>
    <row r="106" spans="1:8" x14ac:dyDescent="0.4">
      <c r="A106" s="124"/>
      <c r="B106" s="162" t="s">
        <v>529</v>
      </c>
      <c r="C106" s="162" t="s">
        <v>804</v>
      </c>
      <c r="D106" s="96"/>
      <c r="E106" s="97" t="s">
        <v>871</v>
      </c>
      <c r="F106" s="175" t="s">
        <v>15</v>
      </c>
      <c r="G106" s="175"/>
      <c r="H106" s="175"/>
    </row>
    <row r="107" spans="1:8" ht="39.4" x14ac:dyDescent="0.4">
      <c r="A107" s="124" t="s">
        <v>1</v>
      </c>
      <c r="B107" s="162" t="s">
        <v>530</v>
      </c>
      <c r="C107" s="162" t="s">
        <v>805</v>
      </c>
      <c r="D107" s="96"/>
      <c r="E107" s="97" t="s">
        <v>883</v>
      </c>
      <c r="F107" s="175" t="s">
        <v>15</v>
      </c>
      <c r="G107" s="175"/>
      <c r="H107" s="175"/>
    </row>
    <row r="108" spans="1:8" ht="26.25" x14ac:dyDescent="0.4">
      <c r="A108" s="124"/>
      <c r="B108" s="162" t="s">
        <v>531</v>
      </c>
      <c r="C108" s="162" t="s">
        <v>806</v>
      </c>
      <c r="D108" s="96"/>
      <c r="E108" s="97" t="s">
        <v>876</v>
      </c>
      <c r="F108" s="175" t="s">
        <v>15</v>
      </c>
      <c r="G108" s="175"/>
      <c r="H108" s="175"/>
    </row>
    <row r="109" spans="1:8" x14ac:dyDescent="0.4">
      <c r="A109" s="124" t="s">
        <v>1</v>
      </c>
      <c r="B109" s="162" t="s">
        <v>532</v>
      </c>
      <c r="C109" s="162" t="s">
        <v>807</v>
      </c>
      <c r="D109" s="96"/>
      <c r="E109" s="97" t="s">
        <v>871</v>
      </c>
      <c r="F109" s="175" t="s">
        <v>15</v>
      </c>
      <c r="G109" s="175"/>
      <c r="H109" s="175"/>
    </row>
    <row r="110" spans="1:8" ht="91.9" x14ac:dyDescent="0.4">
      <c r="A110" s="124"/>
      <c r="B110" s="162" t="s">
        <v>533</v>
      </c>
      <c r="C110" s="162" t="s">
        <v>808</v>
      </c>
      <c r="D110" s="96"/>
      <c r="E110" s="177" t="s">
        <v>884</v>
      </c>
      <c r="F110" s="175" t="s">
        <v>15</v>
      </c>
      <c r="G110" s="175"/>
      <c r="H110" s="175"/>
    </row>
    <row r="111" spans="1:8" ht="34.9" x14ac:dyDescent="0.4">
      <c r="A111" s="124"/>
      <c r="B111" s="162" t="s">
        <v>534</v>
      </c>
      <c r="C111" s="162" t="s">
        <v>809</v>
      </c>
      <c r="D111" s="96"/>
      <c r="E111" s="97"/>
      <c r="F111" s="175" t="s">
        <v>15</v>
      </c>
      <c r="G111" s="175"/>
      <c r="H111" s="175"/>
    </row>
    <row r="112" spans="1:8" ht="23.25" x14ac:dyDescent="0.4">
      <c r="A112" s="124"/>
      <c r="B112" s="162" t="s">
        <v>535</v>
      </c>
      <c r="C112" s="162" t="s">
        <v>810</v>
      </c>
      <c r="D112" s="96"/>
      <c r="E112" s="97"/>
      <c r="F112" s="175" t="s">
        <v>15</v>
      </c>
      <c r="G112" s="175"/>
      <c r="H112" s="175"/>
    </row>
    <row r="113" spans="1:8" ht="23.25" x14ac:dyDescent="0.4">
      <c r="A113" s="124"/>
      <c r="B113" s="176" t="s">
        <v>812</v>
      </c>
      <c r="C113" s="162" t="s">
        <v>811</v>
      </c>
      <c r="D113" s="96"/>
      <c r="E113" s="97"/>
      <c r="F113" s="175" t="s">
        <v>15</v>
      </c>
      <c r="G113" s="175"/>
      <c r="H113" s="175"/>
    </row>
    <row r="114" spans="1:8" ht="34.9" x14ac:dyDescent="0.4">
      <c r="A114" s="124"/>
      <c r="B114" s="162" t="s">
        <v>536</v>
      </c>
      <c r="C114" s="162" t="s">
        <v>813</v>
      </c>
      <c r="D114" s="96"/>
      <c r="E114" s="97"/>
      <c r="F114" s="175" t="s">
        <v>15</v>
      </c>
      <c r="G114" s="175"/>
      <c r="H114" s="175"/>
    </row>
    <row r="115" spans="1:8" ht="23.25" x14ac:dyDescent="0.4">
      <c r="A115" s="124"/>
      <c r="B115" s="162" t="s">
        <v>537</v>
      </c>
      <c r="C115" s="162" t="s">
        <v>814</v>
      </c>
      <c r="D115" s="96"/>
      <c r="E115" s="97"/>
      <c r="F115" s="175" t="s">
        <v>15</v>
      </c>
      <c r="G115" s="175"/>
      <c r="H115" s="175"/>
    </row>
    <row r="116" spans="1:8" ht="236.25" x14ac:dyDescent="0.4">
      <c r="A116" s="124" t="s">
        <v>1</v>
      </c>
      <c r="B116" s="162" t="s">
        <v>538</v>
      </c>
      <c r="C116" s="162" t="s">
        <v>815</v>
      </c>
      <c r="D116" s="96"/>
      <c r="E116" s="97" t="s">
        <v>885</v>
      </c>
      <c r="F116" s="175" t="s">
        <v>15</v>
      </c>
      <c r="G116" s="175"/>
      <c r="H116" s="175"/>
    </row>
    <row r="117" spans="1:8" ht="23.25" x14ac:dyDescent="0.4">
      <c r="A117" s="124"/>
      <c r="B117" s="162" t="s">
        <v>539</v>
      </c>
      <c r="C117" s="162" t="s">
        <v>816</v>
      </c>
      <c r="D117" s="96"/>
      <c r="E117" s="97"/>
      <c r="F117" s="175" t="s">
        <v>15</v>
      </c>
      <c r="G117" s="175"/>
      <c r="H117" s="175"/>
    </row>
    <row r="118" spans="1:8" ht="26.25" x14ac:dyDescent="0.4">
      <c r="A118" s="124"/>
      <c r="B118" s="162" t="s">
        <v>540</v>
      </c>
      <c r="C118" s="162" t="s">
        <v>817</v>
      </c>
      <c r="D118" s="96"/>
      <c r="E118" s="97" t="s">
        <v>886</v>
      </c>
      <c r="F118" s="175" t="s">
        <v>15</v>
      </c>
      <c r="G118" s="175"/>
      <c r="H118" s="175"/>
    </row>
    <row r="119" spans="1:8" ht="23.25" x14ac:dyDescent="0.4">
      <c r="A119" s="124"/>
      <c r="B119" s="162" t="s">
        <v>541</v>
      </c>
      <c r="C119" s="162" t="s">
        <v>818</v>
      </c>
      <c r="D119" s="96"/>
      <c r="E119" s="97"/>
      <c r="F119" s="175" t="s">
        <v>15</v>
      </c>
      <c r="G119" s="175"/>
      <c r="H119" s="175"/>
    </row>
    <row r="120" spans="1:8" ht="23.25" x14ac:dyDescent="0.4">
      <c r="A120" s="124"/>
      <c r="B120" s="162" t="s">
        <v>542</v>
      </c>
      <c r="C120" s="162" t="s">
        <v>819</v>
      </c>
      <c r="D120" s="96"/>
      <c r="E120" s="97"/>
      <c r="F120" s="175" t="s">
        <v>15</v>
      </c>
      <c r="G120" s="175"/>
      <c r="H120" s="175"/>
    </row>
    <row r="121" spans="1:8" ht="23.25" x14ac:dyDescent="0.4">
      <c r="A121" s="124"/>
      <c r="B121" s="162" t="s">
        <v>543</v>
      </c>
      <c r="C121" s="162" t="s">
        <v>820</v>
      </c>
      <c r="D121" s="96"/>
      <c r="E121" s="97"/>
      <c r="F121" s="175" t="s">
        <v>15</v>
      </c>
      <c r="G121" s="175"/>
      <c r="H121" s="175"/>
    </row>
    <row r="122" spans="1:8" x14ac:dyDescent="0.4">
      <c r="A122" s="124"/>
      <c r="B122" s="162" t="s">
        <v>544</v>
      </c>
      <c r="C122" s="162" t="s">
        <v>821</v>
      </c>
      <c r="D122" s="96"/>
      <c r="E122" s="97"/>
      <c r="F122" s="175" t="s">
        <v>15</v>
      </c>
      <c r="G122" s="175"/>
      <c r="H122" s="175"/>
    </row>
    <row r="123" spans="1:8" ht="34.9" x14ac:dyDescent="0.4">
      <c r="A123" s="124"/>
      <c r="B123" s="176" t="s">
        <v>823</v>
      </c>
      <c r="C123" s="162" t="s">
        <v>822</v>
      </c>
      <c r="D123" s="96"/>
      <c r="E123" s="97"/>
      <c r="F123" s="175" t="s">
        <v>15</v>
      </c>
      <c r="G123" s="175"/>
      <c r="H123" s="175"/>
    </row>
    <row r="124" spans="1:8" ht="23.25" x14ac:dyDescent="0.4">
      <c r="A124" s="124"/>
      <c r="B124" s="162" t="s">
        <v>545</v>
      </c>
      <c r="C124" s="162" t="s">
        <v>824</v>
      </c>
      <c r="D124" s="96"/>
      <c r="E124" s="97"/>
      <c r="F124" s="175" t="s">
        <v>15</v>
      </c>
      <c r="G124" s="175"/>
      <c r="H124" s="175"/>
    </row>
    <row r="125" spans="1:8" ht="23.25" x14ac:dyDescent="0.4">
      <c r="A125" s="124"/>
      <c r="B125" s="162" t="s">
        <v>546</v>
      </c>
      <c r="C125" s="162" t="s">
        <v>825</v>
      </c>
      <c r="D125" s="96"/>
      <c r="E125" s="97"/>
      <c r="F125" s="175" t="s">
        <v>15</v>
      </c>
      <c r="G125" s="175"/>
      <c r="H125" s="175"/>
    </row>
    <row r="126" spans="1:8" ht="23.25" x14ac:dyDescent="0.4">
      <c r="A126" s="124"/>
      <c r="B126" s="162" t="s">
        <v>547</v>
      </c>
      <c r="C126" s="162" t="s">
        <v>826</v>
      </c>
      <c r="D126" s="96"/>
      <c r="E126" s="97"/>
      <c r="F126" s="175" t="s">
        <v>15</v>
      </c>
      <c r="G126" s="175"/>
      <c r="H126" s="175"/>
    </row>
    <row r="127" spans="1:8" ht="23.25" x14ac:dyDescent="0.4">
      <c r="A127" s="124" t="s">
        <v>1</v>
      </c>
      <c r="B127" s="162" t="s">
        <v>548</v>
      </c>
      <c r="C127" s="162" t="s">
        <v>827</v>
      </c>
      <c r="D127" s="96"/>
      <c r="E127" s="97" t="s">
        <v>563</v>
      </c>
      <c r="F127" s="175" t="s">
        <v>15</v>
      </c>
      <c r="G127" s="175"/>
      <c r="H127" s="175"/>
    </row>
    <row r="128" spans="1:8" ht="34.9" x14ac:dyDescent="0.4">
      <c r="A128" s="124"/>
      <c r="B128" s="176" t="s">
        <v>828</v>
      </c>
      <c r="C128" s="162" t="s">
        <v>829</v>
      </c>
      <c r="D128" s="96"/>
      <c r="E128" s="97" t="s">
        <v>887</v>
      </c>
      <c r="F128" s="175" t="s">
        <v>15</v>
      </c>
      <c r="G128" s="175"/>
      <c r="H128" s="175"/>
    </row>
    <row r="129" spans="1:9" ht="26.25" x14ac:dyDescent="0.4">
      <c r="A129" s="124"/>
      <c r="B129" s="162" t="s">
        <v>549</v>
      </c>
      <c r="C129" s="162" t="s">
        <v>830</v>
      </c>
      <c r="D129" s="96"/>
      <c r="E129" s="97" t="s">
        <v>888</v>
      </c>
      <c r="F129" s="175" t="s">
        <v>15</v>
      </c>
      <c r="G129" s="175"/>
      <c r="H129" s="175"/>
    </row>
    <row r="130" spans="1:9" x14ac:dyDescent="0.4">
      <c r="A130" s="124"/>
      <c r="B130" s="162" t="s">
        <v>550</v>
      </c>
      <c r="C130" s="162" t="s">
        <v>831</v>
      </c>
      <c r="D130" s="96"/>
      <c r="E130" s="97"/>
      <c r="F130" s="175" t="s">
        <v>15</v>
      </c>
      <c r="G130" s="175"/>
      <c r="H130" s="175"/>
    </row>
    <row r="131" spans="1:9" ht="118.15" x14ac:dyDescent="0.4">
      <c r="A131" s="124"/>
      <c r="B131" s="162" t="s">
        <v>551</v>
      </c>
      <c r="C131" s="162" t="s">
        <v>832</v>
      </c>
      <c r="D131" s="96"/>
      <c r="E131" s="97" t="s">
        <v>889</v>
      </c>
      <c r="F131" s="175" t="s">
        <v>15</v>
      </c>
      <c r="G131" s="175"/>
      <c r="H131" s="175"/>
    </row>
    <row r="132" spans="1:9" ht="39.4" x14ac:dyDescent="0.4">
      <c r="A132" s="124"/>
      <c r="B132" s="162" t="s">
        <v>552</v>
      </c>
      <c r="C132" s="162" t="s">
        <v>833</v>
      </c>
      <c r="D132" s="96"/>
      <c r="E132" s="97" t="s">
        <v>890</v>
      </c>
      <c r="F132" s="175" t="s">
        <v>15</v>
      </c>
      <c r="G132" s="175"/>
      <c r="H132" s="175"/>
    </row>
    <row r="133" spans="1:9" ht="23.25" x14ac:dyDescent="0.4">
      <c r="A133" s="124"/>
      <c r="B133" s="162" t="s">
        <v>553</v>
      </c>
      <c r="C133" s="162" t="s">
        <v>834</v>
      </c>
      <c r="D133" s="96"/>
      <c r="E133" s="97"/>
      <c r="F133" s="175" t="s">
        <v>15</v>
      </c>
      <c r="G133" s="175"/>
      <c r="H133" s="175"/>
    </row>
    <row r="134" spans="1:9" ht="34.9" x14ac:dyDescent="0.4">
      <c r="A134" s="124"/>
      <c r="B134" s="176" t="s">
        <v>835</v>
      </c>
      <c r="C134" s="162" t="s">
        <v>836</v>
      </c>
      <c r="D134" s="96"/>
      <c r="E134" s="97"/>
      <c r="F134" s="175" t="s">
        <v>15</v>
      </c>
      <c r="G134" s="175"/>
      <c r="H134" s="175"/>
    </row>
    <row r="135" spans="1:9" ht="23.25" x14ac:dyDescent="0.4">
      <c r="A135" s="124" t="s">
        <v>1</v>
      </c>
      <c r="B135" s="162" t="s">
        <v>554</v>
      </c>
      <c r="C135" s="162" t="s">
        <v>837</v>
      </c>
      <c r="D135" s="96"/>
      <c r="E135" s="102" t="s">
        <v>564</v>
      </c>
      <c r="F135" s="175" t="s">
        <v>15</v>
      </c>
      <c r="G135" s="175"/>
      <c r="H135" s="175"/>
    </row>
    <row r="136" spans="1:9" ht="58.15" x14ac:dyDescent="0.4">
      <c r="A136" s="124" t="s">
        <v>1</v>
      </c>
      <c r="B136" s="162" t="s">
        <v>555</v>
      </c>
      <c r="C136" s="162" t="s">
        <v>838</v>
      </c>
      <c r="D136" s="96"/>
      <c r="E136" s="102" t="s">
        <v>891</v>
      </c>
      <c r="F136" s="175" t="s">
        <v>15</v>
      </c>
      <c r="G136" s="175"/>
      <c r="H136" s="175"/>
    </row>
    <row r="137" spans="1:9" ht="79.150000000000006" thickBot="1" x14ac:dyDescent="0.45">
      <c r="A137" s="125"/>
      <c r="B137" s="163" t="s">
        <v>556</v>
      </c>
      <c r="C137" s="163" t="s">
        <v>839</v>
      </c>
      <c r="D137" s="100"/>
      <c r="E137" s="101" t="s">
        <v>892</v>
      </c>
      <c r="F137" s="175" t="s">
        <v>15</v>
      </c>
      <c r="G137" s="175"/>
      <c r="H137" s="175"/>
    </row>
    <row r="138" spans="1:9" x14ac:dyDescent="0.4">
      <c r="A138" s="126"/>
      <c r="B138" s="127" t="s">
        <v>557</v>
      </c>
      <c r="C138" s="127" t="s">
        <v>557</v>
      </c>
      <c r="D138" s="96"/>
      <c r="E138" s="102"/>
      <c r="F138" s="175" t="s">
        <v>15</v>
      </c>
      <c r="G138" s="175"/>
      <c r="H138" s="175"/>
      <c r="I138" s="11"/>
    </row>
    <row r="139" spans="1:9" ht="93" x14ac:dyDescent="0.4">
      <c r="A139" s="124" t="s">
        <v>1</v>
      </c>
      <c r="B139" s="95" t="s">
        <v>572</v>
      </c>
      <c r="C139" s="95" t="s">
        <v>572</v>
      </c>
      <c r="D139" s="96">
        <v>3</v>
      </c>
      <c r="E139" s="102" t="s">
        <v>565</v>
      </c>
      <c r="F139" s="175" t="s">
        <v>15</v>
      </c>
      <c r="G139" s="175"/>
      <c r="H139" s="175"/>
      <c r="I139" s="11"/>
    </row>
    <row r="140" spans="1:9" ht="46.5" x14ac:dyDescent="0.4">
      <c r="A140" s="124" t="s">
        <v>1</v>
      </c>
      <c r="B140" s="95" t="s">
        <v>567</v>
      </c>
      <c r="C140" s="95" t="s">
        <v>567</v>
      </c>
      <c r="D140" s="96">
        <v>2</v>
      </c>
      <c r="E140" s="102" t="s">
        <v>566</v>
      </c>
      <c r="F140" s="175" t="s">
        <v>15</v>
      </c>
      <c r="G140" s="175"/>
      <c r="H140" s="175"/>
      <c r="I140" s="11"/>
    </row>
    <row r="141" spans="1:9" ht="104.65" x14ac:dyDescent="0.4">
      <c r="A141" s="124" t="s">
        <v>1</v>
      </c>
      <c r="B141" s="95" t="s">
        <v>573</v>
      </c>
      <c r="C141" s="95" t="s">
        <v>573</v>
      </c>
      <c r="D141" s="96">
        <v>3</v>
      </c>
      <c r="E141" s="102" t="s">
        <v>608</v>
      </c>
      <c r="F141" s="175" t="s">
        <v>15</v>
      </c>
      <c r="G141" s="175"/>
      <c r="H141" s="175"/>
      <c r="I141" s="11"/>
    </row>
    <row r="142" spans="1:9" x14ac:dyDescent="0.4">
      <c r="A142" s="124" t="s">
        <v>1</v>
      </c>
      <c r="B142" s="95" t="s">
        <v>16</v>
      </c>
      <c r="C142" s="95" t="s">
        <v>16</v>
      </c>
      <c r="D142" s="96">
        <v>4</v>
      </c>
      <c r="E142" s="97"/>
      <c r="F142" s="175" t="s">
        <v>15</v>
      </c>
      <c r="G142" s="175"/>
      <c r="H142" s="175"/>
      <c r="I142" s="11"/>
    </row>
    <row r="143" spans="1:9" ht="81.400000000000006" x14ac:dyDescent="0.4">
      <c r="A143" s="124" t="s">
        <v>1</v>
      </c>
      <c r="B143" s="95" t="s">
        <v>574</v>
      </c>
      <c r="C143" s="95" t="s">
        <v>574</v>
      </c>
      <c r="D143" s="96"/>
      <c r="E143" s="102" t="s">
        <v>582</v>
      </c>
      <c r="F143" s="175" t="s">
        <v>15</v>
      </c>
      <c r="G143" s="175"/>
      <c r="H143" s="175"/>
      <c r="I143" s="11"/>
    </row>
    <row r="144" spans="1:9" ht="58.15" x14ac:dyDescent="0.4">
      <c r="A144" s="124" t="s">
        <v>1</v>
      </c>
      <c r="B144" s="95" t="s">
        <v>575</v>
      </c>
      <c r="C144" s="95" t="s">
        <v>575</v>
      </c>
      <c r="D144" s="96"/>
      <c r="E144" s="102" t="s">
        <v>583</v>
      </c>
      <c r="F144" s="175" t="s">
        <v>15</v>
      </c>
      <c r="G144" s="175"/>
      <c r="H144" s="175"/>
      <c r="I144" s="11"/>
    </row>
    <row r="145" spans="1:9" ht="104.65" x14ac:dyDescent="0.4">
      <c r="A145" s="124" t="s">
        <v>1</v>
      </c>
      <c r="B145" s="95" t="s">
        <v>609</v>
      </c>
      <c r="C145" s="95" t="s">
        <v>609</v>
      </c>
      <c r="D145" s="96"/>
      <c r="E145" s="102" t="s">
        <v>584</v>
      </c>
      <c r="F145" s="175" t="s">
        <v>15</v>
      </c>
      <c r="G145" s="175"/>
      <c r="H145" s="175"/>
      <c r="I145" s="11"/>
    </row>
    <row r="146" spans="1:9" ht="46.5" x14ac:dyDescent="0.4">
      <c r="A146" s="124" t="s">
        <v>1</v>
      </c>
      <c r="B146" s="95" t="s">
        <v>568</v>
      </c>
      <c r="C146" s="95" t="s">
        <v>568</v>
      </c>
      <c r="D146" s="96"/>
      <c r="E146" s="102" t="s">
        <v>585</v>
      </c>
      <c r="F146" s="175" t="s">
        <v>15</v>
      </c>
      <c r="G146" s="175"/>
      <c r="H146" s="175"/>
      <c r="I146" s="11"/>
    </row>
    <row r="147" spans="1:9" ht="104.65" x14ac:dyDescent="0.4">
      <c r="A147" s="124" t="s">
        <v>1</v>
      </c>
      <c r="B147" s="95" t="s">
        <v>586</v>
      </c>
      <c r="C147" s="95" t="s">
        <v>586</v>
      </c>
      <c r="D147" s="96"/>
      <c r="E147" s="102" t="s">
        <v>587</v>
      </c>
      <c r="F147" s="175" t="s">
        <v>15</v>
      </c>
      <c r="G147" s="175"/>
      <c r="H147" s="175"/>
      <c r="I147" s="11"/>
    </row>
    <row r="148" spans="1:9" ht="46.5" x14ac:dyDescent="0.4">
      <c r="A148" s="124" t="s">
        <v>1</v>
      </c>
      <c r="B148" s="95" t="s">
        <v>610</v>
      </c>
      <c r="C148" s="95" t="s">
        <v>610</v>
      </c>
      <c r="D148" s="96"/>
      <c r="E148" s="102" t="s">
        <v>588</v>
      </c>
      <c r="F148" s="175" t="s">
        <v>15</v>
      </c>
      <c r="G148" s="175"/>
      <c r="H148" s="175"/>
      <c r="I148" s="11"/>
    </row>
    <row r="149" spans="1:9" ht="69.75" x14ac:dyDescent="0.4">
      <c r="A149" s="124" t="s">
        <v>1</v>
      </c>
      <c r="B149" s="95" t="s">
        <v>603</v>
      </c>
      <c r="C149" s="95" t="s">
        <v>603</v>
      </c>
      <c r="D149" s="96"/>
      <c r="E149" s="102" t="s">
        <v>611</v>
      </c>
      <c r="F149" s="175" t="s">
        <v>15</v>
      </c>
      <c r="G149" s="175"/>
      <c r="H149" s="175"/>
      <c r="I149" s="11"/>
    </row>
    <row r="150" spans="1:9" ht="58.15" x14ac:dyDescent="0.4">
      <c r="A150" s="124" t="s">
        <v>1</v>
      </c>
      <c r="B150" s="95" t="s">
        <v>569</v>
      </c>
      <c r="C150" s="95" t="s">
        <v>569</v>
      </c>
      <c r="D150" s="96"/>
      <c r="E150" s="102" t="s">
        <v>599</v>
      </c>
      <c r="F150" s="175" t="s">
        <v>15</v>
      </c>
      <c r="G150" s="175"/>
      <c r="H150" s="175"/>
      <c r="I150" s="11"/>
    </row>
    <row r="151" spans="1:9" ht="46.5" x14ac:dyDescent="0.4">
      <c r="A151" s="124" t="s">
        <v>1</v>
      </c>
      <c r="B151" s="95" t="s">
        <v>576</v>
      </c>
      <c r="C151" s="95" t="s">
        <v>576</v>
      </c>
      <c r="D151" s="96"/>
      <c r="E151" s="97" t="s">
        <v>600</v>
      </c>
      <c r="F151" s="175" t="s">
        <v>15</v>
      </c>
      <c r="G151" s="175"/>
      <c r="H151" s="175"/>
      <c r="I151" s="11"/>
    </row>
    <row r="152" spans="1:9" ht="52.5" x14ac:dyDescent="0.4">
      <c r="A152" s="124" t="s">
        <v>1</v>
      </c>
      <c r="B152" s="95" t="s">
        <v>577</v>
      </c>
      <c r="C152" s="95" t="s">
        <v>577</v>
      </c>
      <c r="D152" s="96"/>
      <c r="E152" s="97" t="s">
        <v>688</v>
      </c>
      <c r="F152" s="175" t="s">
        <v>15</v>
      </c>
      <c r="G152" s="175"/>
      <c r="H152" s="175"/>
      <c r="I152" s="11"/>
    </row>
    <row r="153" spans="1:9" ht="91.9" x14ac:dyDescent="0.4">
      <c r="A153" s="124" t="s">
        <v>1</v>
      </c>
      <c r="B153" s="95" t="s">
        <v>570</v>
      </c>
      <c r="C153" s="95" t="s">
        <v>570</v>
      </c>
      <c r="D153" s="96"/>
      <c r="E153" s="97" t="s">
        <v>601</v>
      </c>
      <c r="F153" s="175" t="s">
        <v>15</v>
      </c>
      <c r="G153" s="175"/>
      <c r="H153" s="175"/>
      <c r="I153" s="11"/>
    </row>
    <row r="154" spans="1:9" ht="118.15" x14ac:dyDescent="0.4">
      <c r="A154" s="124" t="s">
        <v>1</v>
      </c>
      <c r="B154" s="95" t="s">
        <v>571</v>
      </c>
      <c r="C154" s="95" t="s">
        <v>571</v>
      </c>
      <c r="D154" s="96"/>
      <c r="E154" s="97" t="s">
        <v>689</v>
      </c>
      <c r="F154" s="175" t="s">
        <v>15</v>
      </c>
      <c r="G154" s="175"/>
      <c r="H154" s="175"/>
      <c r="I154" s="11"/>
    </row>
    <row r="155" spans="1:9" ht="46.5" x14ac:dyDescent="0.4">
      <c r="A155" s="124" t="s">
        <v>1</v>
      </c>
      <c r="B155" s="95" t="s">
        <v>578</v>
      </c>
      <c r="C155" s="95" t="s">
        <v>578</v>
      </c>
      <c r="D155" s="96"/>
      <c r="E155" s="97" t="s">
        <v>602</v>
      </c>
      <c r="F155" s="175" t="s">
        <v>15</v>
      </c>
      <c r="G155" s="175"/>
      <c r="H155" s="175"/>
      <c r="I155" s="11"/>
    </row>
    <row r="156" spans="1:9" ht="116.25" x14ac:dyDescent="0.4">
      <c r="A156" s="124" t="s">
        <v>1</v>
      </c>
      <c r="B156" s="95" t="s">
        <v>612</v>
      </c>
      <c r="C156" s="95" t="s">
        <v>612</v>
      </c>
      <c r="D156" s="96"/>
      <c r="E156" s="102" t="s">
        <v>613</v>
      </c>
      <c r="F156" s="175" t="s">
        <v>15</v>
      </c>
      <c r="G156" s="175"/>
      <c r="H156" s="175"/>
      <c r="I156" s="11"/>
    </row>
    <row r="157" spans="1:9" ht="69.75" x14ac:dyDescent="0.4">
      <c r="A157" s="124" t="s">
        <v>1</v>
      </c>
      <c r="B157" s="95" t="s">
        <v>579</v>
      </c>
      <c r="C157" s="95" t="s">
        <v>579</v>
      </c>
      <c r="D157" s="96"/>
      <c r="E157" s="97"/>
      <c r="F157" s="175" t="s">
        <v>15</v>
      </c>
      <c r="G157" s="175"/>
      <c r="H157" s="175"/>
      <c r="I157" s="11"/>
    </row>
    <row r="158" spans="1:9" ht="69.75" x14ac:dyDescent="0.4">
      <c r="A158" s="124" t="s">
        <v>1</v>
      </c>
      <c r="B158" s="95" t="s">
        <v>580</v>
      </c>
      <c r="C158" s="95" t="s">
        <v>580</v>
      </c>
      <c r="D158" s="96"/>
      <c r="E158" s="102" t="s">
        <v>604</v>
      </c>
      <c r="F158" s="175" t="s">
        <v>15</v>
      </c>
      <c r="G158" s="175"/>
      <c r="H158" s="175"/>
      <c r="I158" s="11"/>
    </row>
    <row r="159" spans="1:9" ht="23.25" x14ac:dyDescent="0.4">
      <c r="A159" s="124" t="s">
        <v>1</v>
      </c>
      <c r="B159" s="95" t="s">
        <v>581</v>
      </c>
      <c r="C159" s="95" t="s">
        <v>581</v>
      </c>
      <c r="D159" s="96"/>
      <c r="E159" s="102" t="s">
        <v>605</v>
      </c>
      <c r="F159" s="175" t="s">
        <v>15</v>
      </c>
      <c r="G159" s="175"/>
      <c r="H159" s="175"/>
      <c r="I159" s="11"/>
    </row>
  </sheetData>
  <autoFilter ref="C9:E137"/>
  <mergeCells count="1">
    <mergeCell ref="F8:H8"/>
  </mergeCells>
  <conditionalFormatting sqref="D10:D15 D17:D57 D60:D72 D76:D81 D84:D89 D91:D95 D97:D112 D114:D121 D123:D127 D129:D132 D134:D138">
    <cfRule type="cellIs" dxfId="380" priority="49" operator="equal">
      <formula>1</formula>
    </cfRule>
    <cfRule type="cellIs" dxfId="379" priority="50" operator="equal">
      <formula>2</formula>
    </cfRule>
    <cfRule type="cellIs" dxfId="378" priority="51" operator="equal">
      <formula>3</formula>
    </cfRule>
    <cfRule type="cellIs" dxfId="377" priority="52" operator="equal">
      <formula>4</formula>
    </cfRule>
  </conditionalFormatting>
  <conditionalFormatting sqref="D139">
    <cfRule type="cellIs" dxfId="376" priority="45" operator="equal">
      <formula>1</formula>
    </cfRule>
    <cfRule type="cellIs" dxfId="375" priority="46" operator="equal">
      <formula>2</formula>
    </cfRule>
    <cfRule type="cellIs" dxfId="374" priority="47" operator="equal">
      <formula>3</formula>
    </cfRule>
    <cfRule type="cellIs" dxfId="373" priority="48" operator="equal">
      <formula>4</formula>
    </cfRule>
  </conditionalFormatting>
  <conditionalFormatting sqref="D140:D159">
    <cfRule type="cellIs" dxfId="372" priority="41" operator="equal">
      <formula>1</formula>
    </cfRule>
    <cfRule type="cellIs" dxfId="371" priority="42" operator="equal">
      <formula>2</formula>
    </cfRule>
    <cfRule type="cellIs" dxfId="370" priority="43" operator="equal">
      <formula>3</formula>
    </cfRule>
    <cfRule type="cellIs" dxfId="369" priority="44" operator="equal">
      <formula>4</formula>
    </cfRule>
  </conditionalFormatting>
  <conditionalFormatting sqref="D16">
    <cfRule type="cellIs" dxfId="368" priority="37" operator="equal">
      <formula>1</formula>
    </cfRule>
    <cfRule type="cellIs" dxfId="367" priority="38" operator="equal">
      <formula>2</formula>
    </cfRule>
    <cfRule type="cellIs" dxfId="366" priority="39" operator="equal">
      <formula>3</formula>
    </cfRule>
    <cfRule type="cellIs" dxfId="365" priority="40" operator="equal">
      <formula>4</formula>
    </cfRule>
  </conditionalFormatting>
  <conditionalFormatting sqref="D58:D59">
    <cfRule type="cellIs" dxfId="364" priority="33" operator="equal">
      <formula>1</formula>
    </cfRule>
    <cfRule type="cellIs" dxfId="363" priority="34" operator="equal">
      <formula>2</formula>
    </cfRule>
    <cfRule type="cellIs" dxfId="362" priority="35" operator="equal">
      <formula>3</formula>
    </cfRule>
    <cfRule type="cellIs" dxfId="361" priority="36" operator="equal">
      <formula>4</formula>
    </cfRule>
  </conditionalFormatting>
  <conditionalFormatting sqref="D73:D75">
    <cfRule type="cellIs" dxfId="360" priority="29" operator="equal">
      <formula>1</formula>
    </cfRule>
    <cfRule type="cellIs" dxfId="359" priority="30" operator="equal">
      <formula>2</formula>
    </cfRule>
    <cfRule type="cellIs" dxfId="358" priority="31" operator="equal">
      <formula>3</formula>
    </cfRule>
    <cfRule type="cellIs" dxfId="357" priority="32" operator="equal">
      <formula>4</formula>
    </cfRule>
  </conditionalFormatting>
  <conditionalFormatting sqref="D82:D83">
    <cfRule type="cellIs" dxfId="356" priority="25" operator="equal">
      <formula>1</formula>
    </cfRule>
    <cfRule type="cellIs" dxfId="355" priority="26" operator="equal">
      <formula>2</formula>
    </cfRule>
    <cfRule type="cellIs" dxfId="354" priority="27" operator="equal">
      <formula>3</formula>
    </cfRule>
    <cfRule type="cellIs" dxfId="353" priority="28" operator="equal">
      <formula>4</formula>
    </cfRule>
  </conditionalFormatting>
  <conditionalFormatting sqref="D90">
    <cfRule type="cellIs" dxfId="352" priority="21" operator="equal">
      <formula>1</formula>
    </cfRule>
    <cfRule type="cellIs" dxfId="351" priority="22" operator="equal">
      <formula>2</formula>
    </cfRule>
    <cfRule type="cellIs" dxfId="350" priority="23" operator="equal">
      <formula>3</formula>
    </cfRule>
    <cfRule type="cellIs" dxfId="349" priority="24" operator="equal">
      <formula>4</formula>
    </cfRule>
  </conditionalFormatting>
  <conditionalFormatting sqref="D96">
    <cfRule type="cellIs" dxfId="348" priority="17" operator="equal">
      <formula>1</formula>
    </cfRule>
    <cfRule type="cellIs" dxfId="347" priority="18" operator="equal">
      <formula>2</formula>
    </cfRule>
    <cfRule type="cellIs" dxfId="346" priority="19" operator="equal">
      <formula>3</formula>
    </cfRule>
    <cfRule type="cellIs" dxfId="345" priority="20" operator="equal">
      <formula>4</formula>
    </cfRule>
  </conditionalFormatting>
  <conditionalFormatting sqref="D113">
    <cfRule type="cellIs" dxfId="344" priority="13" operator="equal">
      <formula>1</formula>
    </cfRule>
    <cfRule type="cellIs" dxfId="343" priority="14" operator="equal">
      <formula>2</formula>
    </cfRule>
    <cfRule type="cellIs" dxfId="342" priority="15" operator="equal">
      <formula>3</formula>
    </cfRule>
    <cfRule type="cellIs" dxfId="341" priority="16" operator="equal">
      <formula>4</formula>
    </cfRule>
  </conditionalFormatting>
  <conditionalFormatting sqref="D122">
    <cfRule type="cellIs" dxfId="340" priority="9" operator="equal">
      <formula>1</formula>
    </cfRule>
    <cfRule type="cellIs" dxfId="339" priority="10" operator="equal">
      <formula>2</formula>
    </cfRule>
    <cfRule type="cellIs" dxfId="338" priority="11" operator="equal">
      <formula>3</formula>
    </cfRule>
    <cfRule type="cellIs" dxfId="337" priority="12" operator="equal">
      <formula>4</formula>
    </cfRule>
  </conditionalFormatting>
  <conditionalFormatting sqref="D128">
    <cfRule type="cellIs" dxfId="336" priority="5" operator="equal">
      <formula>1</formula>
    </cfRule>
    <cfRule type="cellIs" dxfId="335" priority="6" operator="equal">
      <formula>2</formula>
    </cfRule>
    <cfRule type="cellIs" dxfId="334" priority="7" operator="equal">
      <formula>3</formula>
    </cfRule>
    <cfRule type="cellIs" dxfId="333" priority="8" operator="equal">
      <formula>4</formula>
    </cfRule>
  </conditionalFormatting>
  <conditionalFormatting sqref="D133">
    <cfRule type="cellIs" dxfId="332" priority="1" operator="equal">
      <formula>1</formula>
    </cfRule>
    <cfRule type="cellIs" dxfId="331" priority="2" operator="equal">
      <formula>2</formula>
    </cfRule>
    <cfRule type="cellIs" dxfId="330" priority="3" operator="equal">
      <formula>3</formula>
    </cfRule>
    <cfRule type="cellIs" dxfId="329" priority="4" operator="equal">
      <formula>4</formula>
    </cfRule>
  </conditionalFormatting>
  <dataValidations count="1">
    <dataValidation type="list" allowBlank="1" showInputMessage="1" showErrorMessage="1" sqref="D10:D159">
      <formula1>"NA, 1, 2, 3, 4"</formula1>
    </dataValidation>
  </dataValidations>
  <pageMargins left="0.375" right="0.35433070866141736" top="0.98425196850393704" bottom="0.98425196850393704" header="0.51181102362204722" footer="0.51181102362204722"/>
  <pageSetup paperSize="9" orientation="landscape" r:id="rId1"/>
  <headerFooter alignWithMargins="0">
    <oddHeader>&amp;L&amp;A&amp;C&amp;F</oddHeader>
    <oddFooter>&amp;LDocumento riservato per la Direzione e i partecipanti al riesame di Direzione, consulenti e auditor per l'SGSI.&amp;RPagina &amp;P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workbookViewId="0"/>
  </sheetViews>
  <sheetFormatPr defaultColWidth="9.1328125" defaultRowHeight="12.75" x14ac:dyDescent="0.35"/>
  <cols>
    <col min="1" max="1" width="3.33203125" style="7" customWidth="1"/>
    <col min="2" max="2" width="22.33203125" style="8" customWidth="1"/>
    <col min="3" max="3" width="63.33203125" style="7" customWidth="1"/>
    <col min="4" max="16384" width="9.1328125" style="7"/>
  </cols>
  <sheetData>
    <row r="1" spans="2:3" s="43" customFormat="1" ht="23.25" x14ac:dyDescent="0.35">
      <c r="B1" s="43" t="s">
        <v>614</v>
      </c>
    </row>
    <row r="3" spans="2:3" ht="14.25" x14ac:dyDescent="0.35">
      <c r="B3" s="164" t="s">
        <v>434</v>
      </c>
      <c r="C3" s="164" t="s">
        <v>615</v>
      </c>
    </row>
    <row r="4" spans="2:3" ht="13.15" x14ac:dyDescent="0.35">
      <c r="B4" s="44" t="s">
        <v>616</v>
      </c>
      <c r="C4" s="93" t="s">
        <v>617</v>
      </c>
    </row>
    <row r="5" spans="2:3" ht="26.25" x14ac:dyDescent="0.35">
      <c r="B5" s="44" t="s">
        <v>618</v>
      </c>
      <c r="C5" s="93" t="s">
        <v>619</v>
      </c>
    </row>
    <row r="6" spans="2:3" ht="26.25" x14ac:dyDescent="0.35">
      <c r="B6" s="44" t="s">
        <v>620</v>
      </c>
      <c r="C6" s="93" t="s">
        <v>621</v>
      </c>
    </row>
    <row r="7" spans="2:3" ht="13.15" x14ac:dyDescent="0.35">
      <c r="B7" s="44" t="s">
        <v>622</v>
      </c>
      <c r="C7" s="92" t="s">
        <v>623</v>
      </c>
    </row>
  </sheetData>
  <pageMargins left="0.70866141732283472" right="0.70866141732283472" top="0.74803149606299213" bottom="0.74803149606299213" header="0.31496062992125984" footer="0.31496062992125984"/>
  <pageSetup paperSize="9" orientation="portrait" r:id="rId1"/>
  <headerFooter>
    <oddHeader>&amp;L&amp;F&amp;RCriteri di valutazione dei controlli di sicurezza</oddHeader>
    <oddFooter>&amp;LDocumento riservato per la Direzione e i partecipanti al riesame di Direzione, consulenti e auditor per l'SGSI.&amp;RPagina &amp;P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73"/>
  <sheetViews>
    <sheetView workbookViewId="0">
      <selection activeCell="B11" sqref="B11"/>
    </sheetView>
  </sheetViews>
  <sheetFormatPr defaultColWidth="9.1328125" defaultRowHeight="13.15" x14ac:dyDescent="0.4"/>
  <cols>
    <col min="1" max="1" width="3.33203125" style="1" customWidth="1"/>
    <col min="2" max="3" width="22.6640625" style="1" customWidth="1"/>
    <col min="4" max="5" width="8.33203125" style="9" customWidth="1"/>
    <col min="6" max="6" width="14" style="1" customWidth="1"/>
    <col min="7" max="43" width="12.46484375" style="1" customWidth="1"/>
    <col min="44" max="44" width="12.3984375" style="1" customWidth="1"/>
    <col min="45" max="48" width="12.46484375" style="1" customWidth="1"/>
    <col min="49" max="49" width="9.1328125" style="1"/>
    <col min="50" max="50" width="6.6640625" style="1" customWidth="1"/>
    <col min="51" max="52" width="22.6640625" style="1" customWidth="1"/>
    <col min="53" max="16384" width="9.1328125" style="1"/>
  </cols>
  <sheetData>
    <row r="1" spans="1:53" s="14" customFormat="1" x14ac:dyDescent="0.35">
      <c r="A1" s="166"/>
      <c r="D1" s="9"/>
      <c r="E1" s="9"/>
      <c r="F1" s="9"/>
      <c r="AY1" s="59"/>
      <c r="AZ1" s="59"/>
      <c r="BA1" s="59"/>
    </row>
    <row r="2" spans="1:53" s="14" customFormat="1" ht="23.25" x14ac:dyDescent="0.35">
      <c r="B2" s="43" t="s">
        <v>627</v>
      </c>
      <c r="C2" s="43"/>
      <c r="D2" s="9"/>
      <c r="E2" s="9"/>
      <c r="F2" s="9"/>
      <c r="AY2" s="60"/>
      <c r="AZ2" s="60"/>
      <c r="BA2" s="59"/>
    </row>
    <row r="3" spans="1:53" s="14" customFormat="1" x14ac:dyDescent="0.35">
      <c r="B3" s="14" t="s">
        <v>628</v>
      </c>
      <c r="D3" s="9"/>
      <c r="E3" s="9"/>
      <c r="F3" s="9"/>
      <c r="AY3" s="59"/>
      <c r="AZ3" s="59"/>
      <c r="BA3" s="59"/>
    </row>
    <row r="4" spans="1:53" s="14" customFormat="1" x14ac:dyDescent="0.35">
      <c r="B4" s="14" t="s">
        <v>629</v>
      </c>
      <c r="D4" s="9"/>
      <c r="E4" s="9"/>
      <c r="F4" s="9"/>
      <c r="AY4" s="59"/>
      <c r="AZ4" s="59"/>
      <c r="BA4" s="59"/>
    </row>
    <row r="5" spans="1:53" s="14" customFormat="1" x14ac:dyDescent="0.35">
      <c r="B5" s="14" t="s">
        <v>630</v>
      </c>
      <c r="D5" s="9"/>
      <c r="E5" s="9"/>
      <c r="F5" s="9"/>
      <c r="AY5" s="59"/>
      <c r="AZ5" s="59"/>
      <c r="BA5" s="59"/>
    </row>
    <row r="6" spans="1:53" s="14" customFormat="1" x14ac:dyDescent="0.35">
      <c r="B6" s="14" t="s">
        <v>631</v>
      </c>
      <c r="D6" s="9"/>
      <c r="E6" s="9"/>
      <c r="F6" s="9"/>
      <c r="AY6" s="59"/>
      <c r="AZ6" s="59"/>
      <c r="BA6" s="59"/>
    </row>
    <row r="7" spans="1:53" ht="13.5" thickBot="1" x14ac:dyDescent="0.45">
      <c r="B7" s="14" t="s">
        <v>632</v>
      </c>
      <c r="C7" s="14"/>
      <c r="AY7" s="61"/>
      <c r="AZ7" s="61"/>
      <c r="BA7" s="61"/>
    </row>
    <row r="8" spans="1:53" ht="13.5" thickBot="1" x14ac:dyDescent="0.45">
      <c r="C8" s="21"/>
      <c r="D8" s="49"/>
      <c r="E8" s="49"/>
      <c r="F8" s="199" t="s">
        <v>635</v>
      </c>
      <c r="G8" s="200"/>
      <c r="H8" s="201"/>
      <c r="AY8" s="62"/>
      <c r="AZ8" s="62"/>
      <c r="BA8" s="61"/>
    </row>
    <row r="9" spans="1:53" ht="13.5" thickBot="1" x14ac:dyDescent="0.45">
      <c r="C9" s="21" t="s">
        <v>633</v>
      </c>
      <c r="D9" s="49"/>
      <c r="E9" s="49"/>
      <c r="F9" s="22" t="s">
        <v>636</v>
      </c>
      <c r="G9" s="22" t="s">
        <v>637</v>
      </c>
      <c r="H9" s="23" t="s">
        <v>638</v>
      </c>
      <c r="AY9" s="62"/>
      <c r="AZ9" s="62"/>
      <c r="BA9" s="61"/>
    </row>
    <row r="10" spans="1:53" ht="26.65" thickBot="1" x14ac:dyDescent="0.45">
      <c r="C10" s="165" t="s">
        <v>634</v>
      </c>
      <c r="D10" s="50"/>
      <c r="E10" s="50"/>
      <c r="F10" s="24">
        <f>'Information and evaluation'!$F23</f>
        <v>0</v>
      </c>
      <c r="G10" s="24">
        <f>'Information and evaluation'!$G23</f>
        <v>0</v>
      </c>
      <c r="H10" s="25">
        <f>'Information and evaluation'!$H23</f>
        <v>0</v>
      </c>
      <c r="AY10" s="63"/>
      <c r="AZ10" s="63"/>
      <c r="BA10" s="61"/>
    </row>
    <row r="12" spans="1:53" s="15" customFormat="1" ht="14.45" customHeight="1" thickBot="1" x14ac:dyDescent="0.45">
      <c r="D12" s="51"/>
      <c r="E12" s="51"/>
      <c r="F12" s="26"/>
      <c r="G12" s="193" t="s">
        <v>362</v>
      </c>
      <c r="H12" s="194"/>
      <c r="I12" s="194"/>
      <c r="J12" s="194"/>
      <c r="K12" s="195"/>
      <c r="L12" s="190" t="s">
        <v>363</v>
      </c>
      <c r="M12" s="191"/>
      <c r="N12" s="191"/>
      <c r="O12" s="196" t="s">
        <v>364</v>
      </c>
      <c r="P12" s="197"/>
      <c r="Q12" s="197"/>
      <c r="R12" s="197"/>
      <c r="S12" s="197"/>
      <c r="T12" s="197"/>
      <c r="U12" s="197"/>
      <c r="V12" s="198"/>
      <c r="W12" s="46" t="s">
        <v>365</v>
      </c>
      <c r="X12" s="190" t="s">
        <v>366</v>
      </c>
      <c r="Y12" s="191"/>
      <c r="Z12" s="191"/>
      <c r="AA12" s="191"/>
      <c r="AB12" s="191"/>
      <c r="AC12" s="191"/>
      <c r="AD12" s="191"/>
      <c r="AE12" s="191"/>
      <c r="AF12" s="190" t="s">
        <v>367</v>
      </c>
      <c r="AG12" s="191"/>
      <c r="AH12" s="191"/>
      <c r="AI12" s="191"/>
      <c r="AJ12" s="191"/>
      <c r="AK12" s="191"/>
      <c r="AL12" s="196" t="s">
        <v>368</v>
      </c>
      <c r="AM12" s="197"/>
      <c r="AN12" s="197"/>
      <c r="AO12" s="197"/>
      <c r="AP12" s="197"/>
      <c r="AQ12" s="197"/>
      <c r="AR12" s="198"/>
      <c r="AS12" s="190" t="s">
        <v>369</v>
      </c>
      <c r="AT12" s="191"/>
      <c r="AU12" s="191"/>
      <c r="AV12" s="191"/>
      <c r="AW12" s="192"/>
      <c r="AX12" s="15" t="s">
        <v>624</v>
      </c>
    </row>
    <row r="13" spans="1:53" ht="39" customHeight="1" x14ac:dyDescent="0.4">
      <c r="B13" s="2"/>
      <c r="C13" s="2"/>
      <c r="D13" s="52"/>
      <c r="E13" s="52"/>
      <c r="F13" s="90" t="s">
        <v>371</v>
      </c>
      <c r="G13" s="45" t="s">
        <v>379</v>
      </c>
      <c r="H13" s="45" t="s">
        <v>380</v>
      </c>
      <c r="I13" s="45" t="s">
        <v>381</v>
      </c>
      <c r="J13" s="45" t="s">
        <v>382</v>
      </c>
      <c r="K13" s="45" t="s">
        <v>598</v>
      </c>
      <c r="L13" s="45" t="s">
        <v>383</v>
      </c>
      <c r="M13" s="45" t="s">
        <v>384</v>
      </c>
      <c r="N13" s="45" t="s">
        <v>385</v>
      </c>
      <c r="O13" s="45" t="s">
        <v>386</v>
      </c>
      <c r="P13" s="45" t="s">
        <v>387</v>
      </c>
      <c r="Q13" s="45" t="s">
        <v>388</v>
      </c>
      <c r="R13" s="45" t="s">
        <v>389</v>
      </c>
      <c r="S13" s="45" t="s">
        <v>390</v>
      </c>
      <c r="T13" s="45" t="s">
        <v>391</v>
      </c>
      <c r="U13" s="45" t="s">
        <v>392</v>
      </c>
      <c r="V13" s="45" t="s">
        <v>393</v>
      </c>
      <c r="W13" s="45" t="s">
        <v>394</v>
      </c>
      <c r="X13" s="45" t="s">
        <v>395</v>
      </c>
      <c r="Y13" s="45" t="s">
        <v>396</v>
      </c>
      <c r="Z13" s="45" t="s">
        <v>397</v>
      </c>
      <c r="AA13" s="45" t="s">
        <v>398</v>
      </c>
      <c r="AB13" s="45" t="s">
        <v>399</v>
      </c>
      <c r="AC13" s="45" t="s">
        <v>400</v>
      </c>
      <c r="AD13" s="45" t="s">
        <v>401</v>
      </c>
      <c r="AE13" s="45" t="s">
        <v>402</v>
      </c>
      <c r="AF13" s="45" t="s">
        <v>403</v>
      </c>
      <c r="AG13" s="45" t="s">
        <v>404</v>
      </c>
      <c r="AH13" s="45" t="s">
        <v>405</v>
      </c>
      <c r="AI13" s="45" t="s">
        <v>406</v>
      </c>
      <c r="AJ13" s="45" t="s">
        <v>407</v>
      </c>
      <c r="AK13" s="45" t="s">
        <v>408</v>
      </c>
      <c r="AL13" s="45" t="s">
        <v>409</v>
      </c>
      <c r="AM13" s="45" t="s">
        <v>410</v>
      </c>
      <c r="AN13" s="45" t="s">
        <v>411</v>
      </c>
      <c r="AO13" s="45" t="s">
        <v>412</v>
      </c>
      <c r="AP13" s="45" t="s">
        <v>413</v>
      </c>
      <c r="AQ13" s="45" t="s">
        <v>414</v>
      </c>
      <c r="AR13" s="45" t="s">
        <v>415</v>
      </c>
      <c r="AS13" s="45" t="s">
        <v>416</v>
      </c>
      <c r="AT13" s="45" t="s">
        <v>417</v>
      </c>
      <c r="AU13" s="45" t="s">
        <v>418</v>
      </c>
      <c r="AV13" s="45" t="s">
        <v>419</v>
      </c>
      <c r="AW13" s="45" t="s">
        <v>420</v>
      </c>
      <c r="AY13" s="2"/>
      <c r="AZ13" s="2"/>
      <c r="BA13" s="35" t="s">
        <v>639</v>
      </c>
    </row>
    <row r="14" spans="1:53" ht="14.25" x14ac:dyDescent="0.4">
      <c r="B14" s="3"/>
      <c r="C14" s="3"/>
      <c r="D14" s="53"/>
      <c r="E14" s="53"/>
      <c r="F14" s="90" t="s">
        <v>372</v>
      </c>
      <c r="G14" s="27">
        <f>Threats!$D$7</f>
        <v>1</v>
      </c>
      <c r="H14" s="12">
        <f>Threats!$D$8</f>
        <v>1</v>
      </c>
      <c r="I14" s="12">
        <f>Threats!$D$9</f>
        <v>1</v>
      </c>
      <c r="J14" s="12">
        <f>Threats!$D$10</f>
        <v>1</v>
      </c>
      <c r="K14" s="12">
        <f>Threats!$D$11</f>
        <v>1</v>
      </c>
      <c r="L14" s="12">
        <f>Threats!$D$12</f>
        <v>1</v>
      </c>
      <c r="M14" s="12">
        <f>Threats!$D$13</f>
        <v>1</v>
      </c>
      <c r="N14" s="12">
        <f>Threats!$D$14</f>
        <v>1</v>
      </c>
      <c r="O14" s="12">
        <f>Threats!$D$15</f>
        <v>2</v>
      </c>
      <c r="P14" s="12">
        <f>Threats!$D$16</f>
        <v>2</v>
      </c>
      <c r="Q14" s="12">
        <f>Threats!$D$17</f>
        <v>2</v>
      </c>
      <c r="R14" s="12">
        <f>Threats!$D$18</f>
        <v>2</v>
      </c>
      <c r="S14" s="12">
        <f>Threats!$D$19</f>
        <v>2</v>
      </c>
      <c r="T14" s="12">
        <f>Threats!$D$20</f>
        <v>2</v>
      </c>
      <c r="U14" s="12">
        <f>Threats!$D$22</f>
        <v>2</v>
      </c>
      <c r="V14" s="12">
        <f>Threats!$D$22</f>
        <v>2</v>
      </c>
      <c r="W14" s="12">
        <f>Threats!$D$23</f>
        <v>2</v>
      </c>
      <c r="X14" s="12">
        <f>Threats!$D$24</f>
        <v>2</v>
      </c>
      <c r="Y14" s="12">
        <f>Threats!$D$25</f>
        <v>2</v>
      </c>
      <c r="Z14" s="12">
        <f>Threats!$D$26</f>
        <v>2</v>
      </c>
      <c r="AA14" s="12">
        <f>Threats!$D$27</f>
        <v>2</v>
      </c>
      <c r="AB14" s="12">
        <f>Threats!$D$28</f>
        <v>2</v>
      </c>
      <c r="AC14" s="12">
        <f>Threats!$D$29</f>
        <v>2</v>
      </c>
      <c r="AD14" s="12">
        <f>Threats!$D$30</f>
        <v>2</v>
      </c>
      <c r="AE14" s="12">
        <f>Threats!$D$31</f>
        <v>2</v>
      </c>
      <c r="AF14" s="12">
        <f>Threats!$D$32</f>
        <v>2</v>
      </c>
      <c r="AG14" s="12">
        <f>Threats!$D$33</f>
        <v>2</v>
      </c>
      <c r="AH14" s="12">
        <f>Threats!$D$34</f>
        <v>2</v>
      </c>
      <c r="AI14" s="12">
        <f>Threats!$D$35</f>
        <v>2</v>
      </c>
      <c r="AJ14" s="12">
        <f>Threats!$D$36</f>
        <v>3</v>
      </c>
      <c r="AK14" s="12">
        <f>Threats!$D$37</f>
        <v>2</v>
      </c>
      <c r="AL14" s="12">
        <f>Threats!$D$38</f>
        <v>2</v>
      </c>
      <c r="AM14" s="12">
        <f>Threats!$D$39</f>
        <v>2</v>
      </c>
      <c r="AN14" s="12">
        <f>Threats!$D$40</f>
        <v>2</v>
      </c>
      <c r="AO14" s="12">
        <f>Threats!$D$41</f>
        <v>3</v>
      </c>
      <c r="AP14" s="12">
        <f>Threats!$D$42</f>
        <v>3</v>
      </c>
      <c r="AQ14" s="12">
        <f>Threats!$D$43</f>
        <v>2</v>
      </c>
      <c r="AR14" s="103">
        <f>Threats!$D$44</f>
        <v>2</v>
      </c>
      <c r="AS14" s="12">
        <f>Threats!$D$45</f>
        <v>2</v>
      </c>
      <c r="AT14" s="12">
        <f>Threats!$D$46</f>
        <v>2</v>
      </c>
      <c r="AU14" s="12">
        <f>Threats!$D$47</f>
        <v>2</v>
      </c>
      <c r="AV14" s="12">
        <f>Threats!$D$48</f>
        <v>2</v>
      </c>
      <c r="AW14" s="12">
        <f>Threats!$D$49</f>
        <v>2</v>
      </c>
      <c r="AY14" s="3"/>
      <c r="AZ14" s="3"/>
      <c r="BA14" s="5"/>
    </row>
    <row r="15" spans="1:53" ht="14.65" thickBot="1" x14ac:dyDescent="0.45">
      <c r="B15" s="3"/>
      <c r="C15" s="3"/>
      <c r="D15" s="53"/>
      <c r="E15" s="53"/>
      <c r="F15" s="90" t="s">
        <v>373</v>
      </c>
      <c r="G15" s="17" t="s">
        <v>5</v>
      </c>
      <c r="H15" s="10" t="s">
        <v>6</v>
      </c>
      <c r="I15" s="10" t="s">
        <v>6</v>
      </c>
      <c r="J15" s="17" t="s">
        <v>6</v>
      </c>
      <c r="K15" s="10" t="s">
        <v>6</v>
      </c>
      <c r="L15" s="10" t="s">
        <v>6</v>
      </c>
      <c r="M15" s="10" t="s">
        <v>6</v>
      </c>
      <c r="N15" s="17" t="s">
        <v>6</v>
      </c>
      <c r="O15" s="10" t="s">
        <v>6</v>
      </c>
      <c r="P15" s="17" t="s">
        <v>6</v>
      </c>
      <c r="Q15" s="10" t="s">
        <v>7</v>
      </c>
      <c r="R15" s="10" t="s">
        <v>5</v>
      </c>
      <c r="S15" s="10" t="s">
        <v>6</v>
      </c>
      <c r="T15" s="10" t="s">
        <v>6</v>
      </c>
      <c r="U15" s="10" t="s">
        <v>6</v>
      </c>
      <c r="V15" s="10" t="s">
        <v>6</v>
      </c>
      <c r="W15" s="10" t="s">
        <v>5</v>
      </c>
      <c r="X15" s="10" t="s">
        <v>8</v>
      </c>
      <c r="Y15" s="17" t="s">
        <v>8</v>
      </c>
      <c r="Z15" s="17" t="s">
        <v>9</v>
      </c>
      <c r="AA15" s="17" t="s">
        <v>8</v>
      </c>
      <c r="AB15" s="17" t="s">
        <v>8</v>
      </c>
      <c r="AC15" s="17" t="s">
        <v>0</v>
      </c>
      <c r="AD15" s="10" t="s">
        <v>7</v>
      </c>
      <c r="AE15" s="10" t="s">
        <v>0</v>
      </c>
      <c r="AF15" s="10" t="s">
        <v>5</v>
      </c>
      <c r="AG15" s="10" t="s">
        <v>5</v>
      </c>
      <c r="AH15" s="10" t="s">
        <v>7</v>
      </c>
      <c r="AI15" s="10" t="s">
        <v>7</v>
      </c>
      <c r="AJ15" s="10" t="s">
        <v>7</v>
      </c>
      <c r="AK15" s="10" t="s">
        <v>5</v>
      </c>
      <c r="AL15" s="10" t="s">
        <v>7</v>
      </c>
      <c r="AM15" s="10" t="s">
        <v>7</v>
      </c>
      <c r="AN15" s="10" t="s">
        <v>7</v>
      </c>
      <c r="AO15" s="10" t="s">
        <v>7</v>
      </c>
      <c r="AP15" s="10" t="s">
        <v>7</v>
      </c>
      <c r="AQ15" s="10" t="s">
        <v>7</v>
      </c>
      <c r="AR15" s="44" t="s">
        <v>14</v>
      </c>
      <c r="AS15" s="10" t="s">
        <v>7</v>
      </c>
      <c r="AT15" s="10" t="s">
        <v>7</v>
      </c>
      <c r="AU15" s="10" t="s">
        <v>5</v>
      </c>
      <c r="AV15" s="10" t="s">
        <v>7</v>
      </c>
      <c r="AW15" s="18" t="s">
        <v>7</v>
      </c>
      <c r="AY15" s="3"/>
      <c r="AZ15" s="3"/>
      <c r="BA15" s="5"/>
    </row>
    <row r="16" spans="1:53" ht="23.65" thickBot="1" x14ac:dyDescent="0.45">
      <c r="B16" s="33" t="s">
        <v>696</v>
      </c>
      <c r="C16" s="33" t="s">
        <v>697</v>
      </c>
      <c r="D16" s="54" t="s">
        <v>626</v>
      </c>
      <c r="E16" s="57" t="s">
        <v>10</v>
      </c>
      <c r="F16" s="89" t="s">
        <v>625</v>
      </c>
      <c r="G16" s="167">
        <f>MAX($G10,$H10)*G14</f>
        <v>0</v>
      </c>
      <c r="H16" s="168">
        <f t="shared" ref="H16:P16" si="0">($H10*H14)</f>
        <v>0</v>
      </c>
      <c r="I16" s="168">
        <f t="shared" si="0"/>
        <v>0</v>
      </c>
      <c r="J16" s="168">
        <f t="shared" si="0"/>
        <v>0</v>
      </c>
      <c r="K16" s="168">
        <f t="shared" si="0"/>
        <v>0</v>
      </c>
      <c r="L16" s="168">
        <f t="shared" si="0"/>
        <v>0</v>
      </c>
      <c r="M16" s="168">
        <f t="shared" si="0"/>
        <v>0</v>
      </c>
      <c r="N16" s="168">
        <f t="shared" si="0"/>
        <v>0</v>
      </c>
      <c r="O16" s="168">
        <f t="shared" si="0"/>
        <v>0</v>
      </c>
      <c r="P16" s="168">
        <f t="shared" si="0"/>
        <v>0</v>
      </c>
      <c r="Q16" s="168">
        <f>MAX($F10,$G10,$H10)*Q14</f>
        <v>0</v>
      </c>
      <c r="R16" s="168">
        <f>MAX($G10,$H10)*R14</f>
        <v>0</v>
      </c>
      <c r="S16" s="168">
        <f>($H10*S14)</f>
        <v>0</v>
      </c>
      <c r="T16" s="168">
        <f>($H10*T14)</f>
        <v>0</v>
      </c>
      <c r="U16" s="168">
        <f>($H10*U14)</f>
        <v>0</v>
      </c>
      <c r="V16" s="168">
        <f>($H10*V14)</f>
        <v>0</v>
      </c>
      <c r="W16" s="168">
        <f>MAX($G10,$H10)*W14</f>
        <v>0</v>
      </c>
      <c r="X16" s="168">
        <f>($F10*X14)</f>
        <v>0</v>
      </c>
      <c r="Y16" s="168">
        <f>($F10*Y14)</f>
        <v>0</v>
      </c>
      <c r="Z16" s="168">
        <f>MAX($F10,$H10)*Z14</f>
        <v>0</v>
      </c>
      <c r="AA16" s="168">
        <f>($F10*AA14)</f>
        <v>0</v>
      </c>
      <c r="AB16" s="168">
        <f>($F10*AB14)</f>
        <v>0</v>
      </c>
      <c r="AC16" s="168">
        <f>($G10*AC14)</f>
        <v>0</v>
      </c>
      <c r="AD16" s="168">
        <f>MAX($F10,$G10,$H10)*AD14</f>
        <v>0</v>
      </c>
      <c r="AE16" s="168">
        <f>($G10*AE14)</f>
        <v>0</v>
      </c>
      <c r="AF16" s="168">
        <f>MAX($G10,$H10)*AF14</f>
        <v>0</v>
      </c>
      <c r="AG16" s="168">
        <f>MAX($G10,$H10)*AG14</f>
        <v>0</v>
      </c>
      <c r="AH16" s="168">
        <f>MAX($F10,$G10,$H10)*AH14</f>
        <v>0</v>
      </c>
      <c r="AI16" s="168">
        <f>MAX($F10,$G10,$H10)*AI14</f>
        <v>0</v>
      </c>
      <c r="AJ16" s="168">
        <f>MAX($F10,$G10,$H10)*AJ14</f>
        <v>0</v>
      </c>
      <c r="AK16" s="168">
        <f>MAX($G10,$H10)*AK14</f>
        <v>0</v>
      </c>
      <c r="AL16" s="168">
        <f t="shared" ref="AL16:AT16" si="1">MAX($F10,$G10,$H10)*AL14</f>
        <v>0</v>
      </c>
      <c r="AM16" s="168">
        <f t="shared" si="1"/>
        <v>0</v>
      </c>
      <c r="AN16" s="168">
        <f t="shared" si="1"/>
        <v>0</v>
      </c>
      <c r="AO16" s="168">
        <f t="shared" si="1"/>
        <v>0</v>
      </c>
      <c r="AP16" s="168">
        <f t="shared" si="1"/>
        <v>0</v>
      </c>
      <c r="AQ16" s="168">
        <f t="shared" si="1"/>
        <v>0</v>
      </c>
      <c r="AR16" s="168">
        <f>MAX($F10,$G10)*AR14</f>
        <v>0</v>
      </c>
      <c r="AS16" s="168">
        <f t="shared" si="1"/>
        <v>0</v>
      </c>
      <c r="AT16" s="168">
        <f t="shared" si="1"/>
        <v>0</v>
      </c>
      <c r="AU16" s="168">
        <f>MAX($G10,$H10)*AU14</f>
        <v>0</v>
      </c>
      <c r="AV16" s="168">
        <f>MAX($F10,$G10,$H10)*AV14</f>
        <v>0</v>
      </c>
      <c r="AW16" s="169">
        <f>MAX($F10,$G10,$H10)*AW14</f>
        <v>0</v>
      </c>
      <c r="AY16" s="33" t="s">
        <v>696</v>
      </c>
      <c r="AZ16" s="33" t="s">
        <v>697</v>
      </c>
      <c r="BA16" s="35" t="s">
        <v>640</v>
      </c>
    </row>
    <row r="17" spans="2:53" ht="23.25" x14ac:dyDescent="0.4">
      <c r="B17" s="161" t="s">
        <v>444</v>
      </c>
      <c r="C17" s="161" t="s">
        <v>698</v>
      </c>
      <c r="D17" s="55">
        <f>'Controls and SOA'!D10</f>
        <v>0</v>
      </c>
      <c r="E17" s="58">
        <f t="shared" ref="E17:E49" si="2">IF(D17="NA", 0, IF(D17=0,0,5-D17))</f>
        <v>0</v>
      </c>
      <c r="F17" s="31"/>
      <c r="G17" s="170">
        <f>IF($E17&gt;0,G$16*($E17),0)</f>
        <v>0</v>
      </c>
      <c r="H17" s="170">
        <f t="shared" ref="G17:P18" si="3">IF($E17&gt;0,H$16*($E17),0)</f>
        <v>0</v>
      </c>
      <c r="I17" s="170">
        <f t="shared" si="3"/>
        <v>0</v>
      </c>
      <c r="J17" s="170">
        <f t="shared" si="3"/>
        <v>0</v>
      </c>
      <c r="K17" s="170">
        <f t="shared" si="3"/>
        <v>0</v>
      </c>
      <c r="L17" s="170">
        <f t="shared" si="3"/>
        <v>0</v>
      </c>
      <c r="M17" s="170">
        <f t="shared" si="3"/>
        <v>0</v>
      </c>
      <c r="N17" s="170">
        <f t="shared" si="3"/>
        <v>0</v>
      </c>
      <c r="O17" s="170">
        <f t="shared" si="3"/>
        <v>0</v>
      </c>
      <c r="P17" s="170">
        <f t="shared" si="3"/>
        <v>0</v>
      </c>
      <c r="Q17" s="170">
        <f t="shared" ref="Q17:AA18" si="4">IF($E17&gt;0,Q$16*($E17),0)</f>
        <v>0</v>
      </c>
      <c r="R17" s="170">
        <f t="shared" si="4"/>
        <v>0</v>
      </c>
      <c r="S17" s="170">
        <f t="shared" si="4"/>
        <v>0</v>
      </c>
      <c r="T17" s="170">
        <f t="shared" si="4"/>
        <v>0</v>
      </c>
      <c r="U17" s="170"/>
      <c r="V17" s="170">
        <f t="shared" si="4"/>
        <v>0</v>
      </c>
      <c r="W17" s="170">
        <f t="shared" si="4"/>
        <v>0</v>
      </c>
      <c r="X17" s="170">
        <f t="shared" si="4"/>
        <v>0</v>
      </c>
      <c r="Y17" s="170">
        <f t="shared" si="4"/>
        <v>0</v>
      </c>
      <c r="Z17" s="170">
        <f t="shared" si="4"/>
        <v>0</v>
      </c>
      <c r="AA17" s="170">
        <f t="shared" si="4"/>
        <v>0</v>
      </c>
      <c r="AB17" s="170">
        <f t="shared" ref="AB17:AM18" si="5">IF($E17&gt;0,AB$16*($E17),0)</f>
        <v>0</v>
      </c>
      <c r="AC17" s="170">
        <f t="shared" si="5"/>
        <v>0</v>
      </c>
      <c r="AD17" s="170">
        <f t="shared" si="5"/>
        <v>0</v>
      </c>
      <c r="AE17" s="170">
        <f t="shared" si="5"/>
        <v>0</v>
      </c>
      <c r="AF17" s="170">
        <f t="shared" si="5"/>
        <v>0</v>
      </c>
      <c r="AG17" s="170">
        <f t="shared" si="5"/>
        <v>0</v>
      </c>
      <c r="AH17" s="170">
        <f t="shared" si="5"/>
        <v>0</v>
      </c>
      <c r="AI17" s="170">
        <f t="shared" si="5"/>
        <v>0</v>
      </c>
      <c r="AJ17" s="170">
        <f t="shared" si="5"/>
        <v>0</v>
      </c>
      <c r="AK17" s="170">
        <f t="shared" si="5"/>
        <v>0</v>
      </c>
      <c r="AL17" s="170">
        <f t="shared" si="5"/>
        <v>0</v>
      </c>
      <c r="AM17" s="170">
        <f t="shared" si="5"/>
        <v>0</v>
      </c>
      <c r="AN17" s="170">
        <f t="shared" ref="AN17:AW19" si="6">IF($E17&gt;0,AN$16*($E17),0)</f>
        <v>0</v>
      </c>
      <c r="AO17" s="170">
        <f t="shared" si="6"/>
        <v>0</v>
      </c>
      <c r="AP17" s="170">
        <f t="shared" si="6"/>
        <v>0</v>
      </c>
      <c r="AQ17" s="170">
        <f t="shared" si="6"/>
        <v>0</v>
      </c>
      <c r="AR17" s="170">
        <f>IF($E17&gt;0,AR$16*($E17),0)</f>
        <v>0</v>
      </c>
      <c r="AS17" s="170">
        <f t="shared" si="6"/>
        <v>0</v>
      </c>
      <c r="AT17" s="170">
        <f t="shared" si="6"/>
        <v>0</v>
      </c>
      <c r="AU17" s="170">
        <f t="shared" si="6"/>
        <v>0</v>
      </c>
      <c r="AV17" s="170">
        <f t="shared" si="6"/>
        <v>0</v>
      </c>
      <c r="AW17" s="170">
        <f t="shared" si="6"/>
        <v>0</v>
      </c>
      <c r="AX17" s="34"/>
      <c r="AY17" s="161" t="s">
        <v>444</v>
      </c>
      <c r="AZ17" s="161" t="s">
        <v>698</v>
      </c>
      <c r="BA17" s="28">
        <f>MAX(G17:AW17)</f>
        <v>0</v>
      </c>
    </row>
    <row r="18" spans="2:53" ht="23.25" x14ac:dyDescent="0.4">
      <c r="B18" s="162" t="s">
        <v>445</v>
      </c>
      <c r="C18" s="162" t="s">
        <v>699</v>
      </c>
      <c r="D18" s="55">
        <f>'Controls and SOA'!D11</f>
        <v>0</v>
      </c>
      <c r="E18" s="58">
        <f t="shared" si="2"/>
        <v>0</v>
      </c>
      <c r="F18" s="31"/>
      <c r="G18" s="170">
        <f t="shared" si="3"/>
        <v>0</v>
      </c>
      <c r="H18" s="170">
        <f t="shared" si="3"/>
        <v>0</v>
      </c>
      <c r="I18" s="170">
        <f t="shared" si="3"/>
        <v>0</v>
      </c>
      <c r="J18" s="170">
        <f t="shared" si="3"/>
        <v>0</v>
      </c>
      <c r="K18" s="170">
        <f t="shared" si="3"/>
        <v>0</v>
      </c>
      <c r="L18" s="170">
        <f t="shared" si="3"/>
        <v>0</v>
      </c>
      <c r="M18" s="170">
        <f t="shared" si="3"/>
        <v>0</v>
      </c>
      <c r="N18" s="170">
        <f t="shared" si="3"/>
        <v>0</v>
      </c>
      <c r="O18" s="170">
        <f t="shared" si="3"/>
        <v>0</v>
      </c>
      <c r="P18" s="170">
        <f t="shared" si="3"/>
        <v>0</v>
      </c>
      <c r="Q18" s="170">
        <f t="shared" si="4"/>
        <v>0</v>
      </c>
      <c r="R18" s="170">
        <f t="shared" si="4"/>
        <v>0</v>
      </c>
      <c r="S18" s="170">
        <f t="shared" si="4"/>
        <v>0</v>
      </c>
      <c r="T18" s="170">
        <f t="shared" si="4"/>
        <v>0</v>
      </c>
      <c r="U18" s="170"/>
      <c r="V18" s="170">
        <f t="shared" si="4"/>
        <v>0</v>
      </c>
      <c r="W18" s="170">
        <f t="shared" si="4"/>
        <v>0</v>
      </c>
      <c r="X18" s="170">
        <f t="shared" si="4"/>
        <v>0</v>
      </c>
      <c r="Y18" s="170">
        <f t="shared" si="4"/>
        <v>0</v>
      </c>
      <c r="Z18" s="170">
        <f t="shared" si="4"/>
        <v>0</v>
      </c>
      <c r="AA18" s="170">
        <f t="shared" si="4"/>
        <v>0</v>
      </c>
      <c r="AB18" s="170">
        <f t="shared" si="5"/>
        <v>0</v>
      </c>
      <c r="AC18" s="170">
        <f t="shared" si="5"/>
        <v>0</v>
      </c>
      <c r="AD18" s="170">
        <f t="shared" si="5"/>
        <v>0</v>
      </c>
      <c r="AE18" s="170">
        <f t="shared" si="5"/>
        <v>0</v>
      </c>
      <c r="AF18" s="170">
        <f t="shared" si="5"/>
        <v>0</v>
      </c>
      <c r="AG18" s="170">
        <f t="shared" si="5"/>
        <v>0</v>
      </c>
      <c r="AH18" s="170">
        <f t="shared" si="5"/>
        <v>0</v>
      </c>
      <c r="AI18" s="170">
        <f t="shared" si="5"/>
        <v>0</v>
      </c>
      <c r="AJ18" s="170">
        <f t="shared" si="5"/>
        <v>0</v>
      </c>
      <c r="AK18" s="170">
        <f t="shared" si="5"/>
        <v>0</v>
      </c>
      <c r="AL18" s="170">
        <f t="shared" si="5"/>
        <v>0</v>
      </c>
      <c r="AM18" s="170">
        <f t="shared" si="5"/>
        <v>0</v>
      </c>
      <c r="AN18" s="170">
        <f t="shared" si="6"/>
        <v>0</v>
      </c>
      <c r="AO18" s="170">
        <f t="shared" si="6"/>
        <v>0</v>
      </c>
      <c r="AP18" s="170">
        <f t="shared" si="6"/>
        <v>0</v>
      </c>
      <c r="AQ18" s="170">
        <f t="shared" si="6"/>
        <v>0</v>
      </c>
      <c r="AR18" s="170">
        <f t="shared" si="6"/>
        <v>0</v>
      </c>
      <c r="AS18" s="170">
        <f t="shared" si="6"/>
        <v>0</v>
      </c>
      <c r="AT18" s="170">
        <f t="shared" si="6"/>
        <v>0</v>
      </c>
      <c r="AU18" s="170">
        <f t="shared" si="6"/>
        <v>0</v>
      </c>
      <c r="AV18" s="170">
        <f t="shared" si="6"/>
        <v>0</v>
      </c>
      <c r="AW18" s="170">
        <f t="shared" si="6"/>
        <v>0</v>
      </c>
      <c r="AY18" s="162" t="s">
        <v>445</v>
      </c>
      <c r="AZ18" s="162" t="s">
        <v>699</v>
      </c>
      <c r="BA18" s="28">
        <f t="shared" ref="BA18:BA87" si="7">MAX(G18:AW18)</f>
        <v>0</v>
      </c>
    </row>
    <row r="19" spans="2:53" ht="23.25" x14ac:dyDescent="0.4">
      <c r="B19" s="162" t="s">
        <v>446</v>
      </c>
      <c r="C19" s="162" t="s">
        <v>700</v>
      </c>
      <c r="D19" s="55">
        <f>'Controls and SOA'!D12</f>
        <v>0</v>
      </c>
      <c r="E19" s="58">
        <f t="shared" si="2"/>
        <v>0</v>
      </c>
      <c r="F19" s="32"/>
      <c r="G19" s="170">
        <f t="shared" ref="G19:T19" si="8">IF($E19&gt;0,G$16*($E19),0)</f>
        <v>0</v>
      </c>
      <c r="H19" s="170">
        <f t="shared" si="8"/>
        <v>0</v>
      </c>
      <c r="I19" s="170">
        <f t="shared" si="8"/>
        <v>0</v>
      </c>
      <c r="J19" s="170">
        <f t="shared" si="8"/>
        <v>0</v>
      </c>
      <c r="K19" s="170">
        <f t="shared" si="8"/>
        <v>0</v>
      </c>
      <c r="L19" s="170">
        <f t="shared" si="8"/>
        <v>0</v>
      </c>
      <c r="M19" s="170">
        <f t="shared" si="8"/>
        <v>0</v>
      </c>
      <c r="N19" s="170">
        <f t="shared" si="8"/>
        <v>0</v>
      </c>
      <c r="O19" s="170">
        <f t="shared" si="8"/>
        <v>0</v>
      </c>
      <c r="P19" s="170">
        <f t="shared" si="8"/>
        <v>0</v>
      </c>
      <c r="Q19" s="170">
        <f t="shared" si="8"/>
        <v>0</v>
      </c>
      <c r="R19" s="170">
        <f t="shared" si="8"/>
        <v>0</v>
      </c>
      <c r="S19" s="170">
        <f t="shared" si="8"/>
        <v>0</v>
      </c>
      <c r="T19" s="170">
        <f t="shared" si="8"/>
        <v>0</v>
      </c>
      <c r="U19" s="170"/>
      <c r="V19" s="170"/>
      <c r="W19" s="170">
        <f t="shared" ref="W19:AW19" si="9">IF($E19&gt;0,W$16*($E19),0)</f>
        <v>0</v>
      </c>
      <c r="X19" s="170">
        <f t="shared" si="9"/>
        <v>0</v>
      </c>
      <c r="Y19" s="170">
        <f t="shared" si="9"/>
        <v>0</v>
      </c>
      <c r="Z19" s="170">
        <f t="shared" si="9"/>
        <v>0</v>
      </c>
      <c r="AA19" s="170">
        <f t="shared" si="9"/>
        <v>0</v>
      </c>
      <c r="AB19" s="170">
        <f t="shared" si="9"/>
        <v>0</v>
      </c>
      <c r="AC19" s="170">
        <f t="shared" si="9"/>
        <v>0</v>
      </c>
      <c r="AD19" s="170">
        <f t="shared" si="9"/>
        <v>0</v>
      </c>
      <c r="AE19" s="170">
        <f t="shared" si="9"/>
        <v>0</v>
      </c>
      <c r="AF19" s="170">
        <f t="shared" si="9"/>
        <v>0</v>
      </c>
      <c r="AG19" s="170">
        <f t="shared" si="9"/>
        <v>0</v>
      </c>
      <c r="AH19" s="170">
        <f t="shared" si="9"/>
        <v>0</v>
      </c>
      <c r="AI19" s="170">
        <f t="shared" si="9"/>
        <v>0</v>
      </c>
      <c r="AJ19" s="170">
        <f t="shared" si="9"/>
        <v>0</v>
      </c>
      <c r="AK19" s="170">
        <f t="shared" si="9"/>
        <v>0</v>
      </c>
      <c r="AL19" s="170">
        <f t="shared" si="9"/>
        <v>0</v>
      </c>
      <c r="AM19" s="170">
        <f t="shared" si="9"/>
        <v>0</v>
      </c>
      <c r="AN19" s="170">
        <f t="shared" si="9"/>
        <v>0</v>
      </c>
      <c r="AO19" s="170">
        <f t="shared" si="9"/>
        <v>0</v>
      </c>
      <c r="AP19" s="170">
        <f t="shared" si="9"/>
        <v>0</v>
      </c>
      <c r="AQ19" s="170">
        <f t="shared" si="9"/>
        <v>0</v>
      </c>
      <c r="AR19" s="170">
        <f t="shared" si="6"/>
        <v>0</v>
      </c>
      <c r="AS19" s="170">
        <f t="shared" si="9"/>
        <v>0</v>
      </c>
      <c r="AT19" s="170">
        <f t="shared" si="9"/>
        <v>0</v>
      </c>
      <c r="AU19" s="170">
        <f t="shared" si="9"/>
        <v>0</v>
      </c>
      <c r="AV19" s="170">
        <f t="shared" si="9"/>
        <v>0</v>
      </c>
      <c r="AW19" s="170">
        <f t="shared" si="9"/>
        <v>0</v>
      </c>
      <c r="AY19" s="162" t="s">
        <v>446</v>
      </c>
      <c r="AZ19" s="162" t="s">
        <v>700</v>
      </c>
      <c r="BA19" s="28">
        <f t="shared" si="7"/>
        <v>0</v>
      </c>
    </row>
    <row r="20" spans="2:53" x14ac:dyDescent="0.4">
      <c r="B20" s="162" t="s">
        <v>447</v>
      </c>
      <c r="C20" s="162" t="s">
        <v>701</v>
      </c>
      <c r="D20" s="55">
        <f>'Controls and SOA'!D13</f>
        <v>0</v>
      </c>
      <c r="E20" s="58">
        <f t="shared" si="2"/>
        <v>0</v>
      </c>
      <c r="F20" s="32"/>
      <c r="G20" s="170"/>
      <c r="H20" s="170"/>
      <c r="I20" s="170"/>
      <c r="J20" s="170">
        <f t="shared" ref="J20:J39" si="10">IF($E20&gt;0,J$16*($E20),0)</f>
        <v>0</v>
      </c>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f>IF($E20&gt;0,AO$16*($E20),0)</f>
        <v>0</v>
      </c>
      <c r="AP20" s="170">
        <f>IF($E20&gt;0,AP$16*($E20),0)</f>
        <v>0</v>
      </c>
      <c r="AQ20" s="170"/>
      <c r="AR20" s="170"/>
      <c r="AS20" s="170">
        <f>IF($E20&gt;0,AS$16*($E20),0)</f>
        <v>0</v>
      </c>
      <c r="AT20" s="170">
        <f>IF($E20&gt;0,AT$16*($E20),0)</f>
        <v>0</v>
      </c>
      <c r="AU20" s="170"/>
      <c r="AV20" s="170"/>
      <c r="AW20" s="170"/>
      <c r="AY20" s="162" t="s">
        <v>447</v>
      </c>
      <c r="AZ20" s="162" t="s">
        <v>701</v>
      </c>
      <c r="BA20" s="28">
        <f t="shared" si="7"/>
        <v>0</v>
      </c>
    </row>
    <row r="21" spans="2:53" ht="26.45" customHeight="1" x14ac:dyDescent="0.4">
      <c r="B21" s="162" t="s">
        <v>448</v>
      </c>
      <c r="C21" s="162" t="s">
        <v>702</v>
      </c>
      <c r="D21" s="55">
        <f>'Controls and SOA'!D14</f>
        <v>0</v>
      </c>
      <c r="E21" s="58">
        <f t="shared" si="2"/>
        <v>0</v>
      </c>
      <c r="F21" s="32"/>
      <c r="G21" s="170">
        <f>IF($E21&gt;0,G$16*($E21),0)</f>
        <v>0</v>
      </c>
      <c r="H21" s="170"/>
      <c r="I21" s="170"/>
      <c r="J21" s="170">
        <f t="shared" si="10"/>
        <v>0</v>
      </c>
      <c r="K21" s="170">
        <f>IF($E21&gt;0,K$16*($E21),0)</f>
        <v>0</v>
      </c>
      <c r="L21" s="170"/>
      <c r="M21" s="170"/>
      <c r="N21" s="170"/>
      <c r="O21" s="170"/>
      <c r="P21" s="170">
        <f>IF($E21&gt;0,P$16*($E21),0)</f>
        <v>0</v>
      </c>
      <c r="Q21" s="170"/>
      <c r="R21" s="170"/>
      <c r="S21" s="170"/>
      <c r="T21" s="170"/>
      <c r="U21" s="170"/>
      <c r="V21" s="170"/>
      <c r="W21" s="170"/>
      <c r="X21" s="170">
        <f t="shared" ref="X21:Z23" si="11">IF($E21&gt;0,X$16*($E21),0)</f>
        <v>0</v>
      </c>
      <c r="Y21" s="170">
        <f t="shared" si="11"/>
        <v>0</v>
      </c>
      <c r="Z21" s="170">
        <f t="shared" si="11"/>
        <v>0</v>
      </c>
      <c r="AA21" s="170"/>
      <c r="AB21" s="170"/>
      <c r="AC21" s="170"/>
      <c r="AD21" s="170">
        <f t="shared" ref="AD21:AE23" si="12">IF($E21&gt;0,AD$16*($E21),0)</f>
        <v>0</v>
      </c>
      <c r="AE21" s="170">
        <f t="shared" si="12"/>
        <v>0</v>
      </c>
      <c r="AF21" s="170"/>
      <c r="AG21" s="170"/>
      <c r="AH21" s="170"/>
      <c r="AI21" s="170"/>
      <c r="AJ21" s="170"/>
      <c r="AK21" s="170"/>
      <c r="AL21" s="170">
        <f t="shared" ref="AL21:AL31" si="13">IF($E21&gt;0,AL$16*($E21),0)</f>
        <v>0</v>
      </c>
      <c r="AM21" s="170"/>
      <c r="AN21" s="170">
        <f>IF($E21&gt;0,AN$16*($E21),0)</f>
        <v>0</v>
      </c>
      <c r="AO21" s="170"/>
      <c r="AP21" s="170">
        <f>IF($E21&gt;0,AP$16*($E21),0)</f>
        <v>0</v>
      </c>
      <c r="AQ21" s="170"/>
      <c r="AR21" s="170">
        <f>IF($E21&gt;0,AR$16*($E21),0)</f>
        <v>0</v>
      </c>
      <c r="AS21" s="170"/>
      <c r="AT21" s="170">
        <f>IF($E21&gt;0,AT$16*($E21),0)</f>
        <v>0</v>
      </c>
      <c r="AU21" s="170"/>
      <c r="AV21" s="170">
        <f>IF($E21&gt;0,AV$16*($E21),0)</f>
        <v>0</v>
      </c>
      <c r="AW21" s="170">
        <f>IF($E21&gt;0,AW$16*($E21),0)</f>
        <v>0</v>
      </c>
      <c r="AY21" s="162" t="s">
        <v>448</v>
      </c>
      <c r="AZ21" s="162" t="s">
        <v>702</v>
      </c>
      <c r="BA21" s="28">
        <f t="shared" si="7"/>
        <v>0</v>
      </c>
    </row>
    <row r="22" spans="2:53" ht="23.25" x14ac:dyDescent="0.4">
      <c r="B22" s="162" t="s">
        <v>449</v>
      </c>
      <c r="C22" s="162" t="s">
        <v>703</v>
      </c>
      <c r="D22" s="55">
        <f>'Controls and SOA'!D15</f>
        <v>0</v>
      </c>
      <c r="E22" s="58">
        <f t="shared" si="2"/>
        <v>0</v>
      </c>
      <c r="F22" s="32"/>
      <c r="G22" s="170">
        <f>IF($E22&gt;0,G$16*($E22),0)</f>
        <v>0</v>
      </c>
      <c r="H22" s="170"/>
      <c r="I22" s="170"/>
      <c r="J22" s="170">
        <f t="shared" si="10"/>
        <v>0</v>
      </c>
      <c r="K22" s="170">
        <f>IF($E22&gt;0,K$16*($E22),0)</f>
        <v>0</v>
      </c>
      <c r="L22" s="170"/>
      <c r="M22" s="170"/>
      <c r="N22" s="170"/>
      <c r="O22" s="170"/>
      <c r="P22" s="170">
        <f>IF($E22&gt;0,P$16*($E22),0)</f>
        <v>0</v>
      </c>
      <c r="Q22" s="170">
        <f>IF($E22&gt;0,Q$16*($E22),0)</f>
        <v>0</v>
      </c>
      <c r="R22" s="170"/>
      <c r="S22" s="170"/>
      <c r="T22" s="170">
        <f>IF($E22&gt;0,T$16*($E22),0)</f>
        <v>0</v>
      </c>
      <c r="U22" s="170"/>
      <c r="V22" s="170"/>
      <c r="W22" s="170"/>
      <c r="X22" s="170">
        <f t="shared" si="11"/>
        <v>0</v>
      </c>
      <c r="Y22" s="170">
        <f t="shared" si="11"/>
        <v>0</v>
      </c>
      <c r="Z22" s="170">
        <f t="shared" si="11"/>
        <v>0</v>
      </c>
      <c r="AA22" s="170">
        <f>IF($E22&gt;0,AA$16*($E22),0)</f>
        <v>0</v>
      </c>
      <c r="AB22" s="170">
        <f>IF($E22&gt;0,AB$16*($E22),0)</f>
        <v>0</v>
      </c>
      <c r="AC22" s="170"/>
      <c r="AD22" s="170">
        <f t="shared" si="12"/>
        <v>0</v>
      </c>
      <c r="AE22" s="170">
        <f t="shared" si="12"/>
        <v>0</v>
      </c>
      <c r="AF22" s="170"/>
      <c r="AG22" s="170"/>
      <c r="AH22" s="170">
        <f t="shared" ref="AH22:AJ23" si="14">IF($E22&gt;0,AH$16*($E22),0)</f>
        <v>0</v>
      </c>
      <c r="AI22" s="170">
        <f t="shared" si="14"/>
        <v>0</v>
      </c>
      <c r="AJ22" s="170">
        <f t="shared" si="14"/>
        <v>0</v>
      </c>
      <c r="AK22" s="170"/>
      <c r="AL22" s="170">
        <f t="shared" si="13"/>
        <v>0</v>
      </c>
      <c r="AM22" s="170"/>
      <c r="AN22" s="170">
        <f>IF($E22&gt;0,AN$16*($E22),0)</f>
        <v>0</v>
      </c>
      <c r="AO22" s="170">
        <f>IF($E22&gt;0,AO$16*($E22),0)</f>
        <v>0</v>
      </c>
      <c r="AP22" s="170">
        <f>IF($E22&gt;0,AP$16*($E22),0)</f>
        <v>0</v>
      </c>
      <c r="AQ22" s="170">
        <f>IF($E22&gt;0,AQ$16*($E22),0)</f>
        <v>0</v>
      </c>
      <c r="AR22" s="170">
        <f>IF($E22&gt;0,AR$16*($E22),0)</f>
        <v>0</v>
      </c>
      <c r="AS22" s="170"/>
      <c r="AT22" s="170">
        <f>IF($E22&gt;0,AT$16*($E22),0)</f>
        <v>0</v>
      </c>
      <c r="AU22" s="170"/>
      <c r="AV22" s="170"/>
      <c r="AW22" s="170">
        <f>IF($E22&gt;0,AW$16*($E22),0)</f>
        <v>0</v>
      </c>
      <c r="AY22" s="162" t="s">
        <v>449</v>
      </c>
      <c r="AZ22" s="162" t="s">
        <v>703</v>
      </c>
      <c r="BA22" s="28">
        <f t="shared" si="7"/>
        <v>0</v>
      </c>
    </row>
    <row r="23" spans="2:53" ht="23.25" x14ac:dyDescent="0.4">
      <c r="B23" s="162" t="s">
        <v>450</v>
      </c>
      <c r="C23" s="162" t="s">
        <v>704</v>
      </c>
      <c r="D23" s="55">
        <f>'Controls and SOA'!D17</f>
        <v>0</v>
      </c>
      <c r="E23" s="58">
        <f t="shared" si="2"/>
        <v>0</v>
      </c>
      <c r="F23" s="32"/>
      <c r="G23" s="170">
        <f>IF($E23&gt;0,G$16*($E23),0)</f>
        <v>0</v>
      </c>
      <c r="H23" s="170">
        <f>IF($E23&gt;0,H$16*($E23),0)</f>
        <v>0</v>
      </c>
      <c r="I23" s="170">
        <f>IF($E23&gt;0,I$16*($E23),0)</f>
        <v>0</v>
      </c>
      <c r="J23" s="170">
        <f t="shared" si="10"/>
        <v>0</v>
      </c>
      <c r="K23" s="170">
        <f>IF($E23&gt;0,K$16*($E23),0)</f>
        <v>0</v>
      </c>
      <c r="L23" s="170">
        <f>IF($E23&gt;0,L$16*($E23),0)</f>
        <v>0</v>
      </c>
      <c r="M23" s="170">
        <f>IF($E23&gt;0,M$16*($E23),0)</f>
        <v>0</v>
      </c>
      <c r="N23" s="170">
        <f>IF($E23&gt;0,N$16*($E23),0)</f>
        <v>0</v>
      </c>
      <c r="O23" s="170">
        <f>IF($E23&gt;0,O$16*($E23),0)</f>
        <v>0</v>
      </c>
      <c r="P23" s="170">
        <f>IF($E23&gt;0,P$16*($E23),0)</f>
        <v>0</v>
      </c>
      <c r="Q23" s="170">
        <f>IF($E23&gt;0,Q$16*($E23),0)</f>
        <v>0</v>
      </c>
      <c r="R23" s="170">
        <f>IF($E23&gt;0,R$16*($E23),0)</f>
        <v>0</v>
      </c>
      <c r="S23" s="170">
        <f>IF($E23&gt;0,S$16*($E23),0)</f>
        <v>0</v>
      </c>
      <c r="T23" s="170">
        <f>IF($E23&gt;0,T$16*($E23),0)</f>
        <v>0</v>
      </c>
      <c r="U23" s="170"/>
      <c r="V23" s="170"/>
      <c r="W23" s="170">
        <f>IF($E23&gt;0,W$16*($E23),0)</f>
        <v>0</v>
      </c>
      <c r="X23" s="170">
        <f t="shared" si="11"/>
        <v>0</v>
      </c>
      <c r="Y23" s="170">
        <f t="shared" si="11"/>
        <v>0</v>
      </c>
      <c r="Z23" s="170">
        <f t="shared" si="11"/>
        <v>0</v>
      </c>
      <c r="AA23" s="170">
        <f>IF($E23&gt;0,AA$16*($E23),0)</f>
        <v>0</v>
      </c>
      <c r="AB23" s="170">
        <f>IF($E23&gt;0,AB$16*($E23),0)</f>
        <v>0</v>
      </c>
      <c r="AC23" s="170">
        <f>IF($E23&gt;0,AC$16*($E23),0)</f>
        <v>0</v>
      </c>
      <c r="AD23" s="170">
        <f t="shared" si="12"/>
        <v>0</v>
      </c>
      <c r="AE23" s="170">
        <f t="shared" si="12"/>
        <v>0</v>
      </c>
      <c r="AF23" s="170">
        <f>IF($E23&gt;0,AF$16*($E23),0)</f>
        <v>0</v>
      </c>
      <c r="AG23" s="170">
        <f>IF($E23&gt;0,AG$16*($E23),0)</f>
        <v>0</v>
      </c>
      <c r="AH23" s="170">
        <f t="shared" si="14"/>
        <v>0</v>
      </c>
      <c r="AI23" s="170">
        <f t="shared" si="14"/>
        <v>0</v>
      </c>
      <c r="AJ23" s="170">
        <f t="shared" si="14"/>
        <v>0</v>
      </c>
      <c r="AK23" s="170">
        <f>IF($E23&gt;0,AK$16*($E23),0)</f>
        <v>0</v>
      </c>
      <c r="AL23" s="170">
        <f t="shared" si="13"/>
        <v>0</v>
      </c>
      <c r="AM23" s="170">
        <f t="shared" ref="AM23:AR36" si="15">IF($E23&gt;0,AM$16*($E23),0)</f>
        <v>0</v>
      </c>
      <c r="AN23" s="170">
        <f>IF($E23&gt;0,AN$16*($E23),0)</f>
        <v>0</v>
      </c>
      <c r="AO23" s="170">
        <f>IF($E23&gt;0,AO$16*($E23),0)</f>
        <v>0</v>
      </c>
      <c r="AP23" s="170">
        <f>IF($E23&gt;0,AP$16*($E23),0)</f>
        <v>0</v>
      </c>
      <c r="AQ23" s="170">
        <f>IF($E23&gt;0,AQ$16*($E23),0)</f>
        <v>0</v>
      </c>
      <c r="AR23" s="170">
        <f>IF($E23&gt;0,AR$16*($E23),0)</f>
        <v>0</v>
      </c>
      <c r="AS23" s="170">
        <f>IF($E23&gt;0,AS$16*($E23),0)</f>
        <v>0</v>
      </c>
      <c r="AT23" s="170">
        <f>IF($E23&gt;0,AT$16*($E23),0)</f>
        <v>0</v>
      </c>
      <c r="AU23" s="170">
        <f>IF($E23&gt;0,AU$16*($E23),0)</f>
        <v>0</v>
      </c>
      <c r="AV23" s="170"/>
      <c r="AW23" s="170">
        <f>IF($E23&gt;0,AW$16*($E23),0)</f>
        <v>0</v>
      </c>
      <c r="AY23" s="162" t="s">
        <v>450</v>
      </c>
      <c r="AZ23" s="162" t="s">
        <v>704</v>
      </c>
      <c r="BA23" s="28">
        <f t="shared" si="7"/>
        <v>0</v>
      </c>
    </row>
    <row r="24" spans="2:53" ht="23.25" x14ac:dyDescent="0.4">
      <c r="B24" s="176" t="s">
        <v>706</v>
      </c>
      <c r="C24" s="162" t="s">
        <v>705</v>
      </c>
      <c r="D24" s="55">
        <f>'[1]Controlli e SOA'!D16</f>
        <v>0</v>
      </c>
      <c r="E24" s="58">
        <f>IF(D24="NA", 0, IF(D24=0,0,5-D24))</f>
        <v>0</v>
      </c>
      <c r="F24" s="32"/>
      <c r="G24" s="170"/>
      <c r="H24" s="170"/>
      <c r="I24" s="170"/>
      <c r="J24" s="170"/>
      <c r="K24" s="170"/>
      <c r="L24" s="170"/>
      <c r="M24" s="170"/>
      <c r="N24" s="170"/>
      <c r="O24" s="170"/>
      <c r="P24" s="170"/>
      <c r="Q24" s="170">
        <f t="shared" ref="Q24:R24" si="16">IF($E24&gt;0,Q$16*($E24),0)</f>
        <v>0</v>
      </c>
      <c r="R24" s="170">
        <f t="shared" si="16"/>
        <v>0</v>
      </c>
      <c r="S24" s="170"/>
      <c r="T24" s="170">
        <f t="shared" ref="T24" si="17">IF($E24&gt;0,T$16*($E24),0)</f>
        <v>0</v>
      </c>
      <c r="U24" s="170"/>
      <c r="V24" s="170"/>
      <c r="W24" s="170"/>
      <c r="X24" s="170"/>
      <c r="Y24" s="170"/>
      <c r="Z24" s="170"/>
      <c r="AA24" s="170"/>
      <c r="AB24" s="170"/>
      <c r="AC24" s="170">
        <f t="shared" ref="AC24:AE24" si="18">IF($E24&gt;0,AC$16*($E24),0)</f>
        <v>0</v>
      </c>
      <c r="AD24" s="170">
        <f t="shared" si="18"/>
        <v>0</v>
      </c>
      <c r="AE24" s="170">
        <f t="shared" si="18"/>
        <v>0</v>
      </c>
      <c r="AF24" s="170"/>
      <c r="AG24" s="170"/>
      <c r="AH24" s="170">
        <f>IF($E24&gt;0,AH$16*($E24),0)</f>
        <v>0</v>
      </c>
      <c r="AI24" s="170">
        <f>IF($E24&gt;0,AI$16*($E24),0)</f>
        <v>0</v>
      </c>
      <c r="AJ24" s="170">
        <f>IF($E24&gt;0,AJ$16*($E24),0)</f>
        <v>0</v>
      </c>
      <c r="AK24" s="170">
        <f>IF($E24&gt;0,AK$16*($E24),0)</f>
        <v>0</v>
      </c>
      <c r="AL24" s="170">
        <f t="shared" si="13"/>
        <v>0</v>
      </c>
      <c r="AM24" s="170">
        <f t="shared" si="15"/>
        <v>0</v>
      </c>
      <c r="AN24" s="170">
        <f t="shared" si="15"/>
        <v>0</v>
      </c>
      <c r="AO24" s="170">
        <f t="shared" si="15"/>
        <v>0</v>
      </c>
      <c r="AP24" s="170">
        <f t="shared" si="15"/>
        <v>0</v>
      </c>
      <c r="AQ24" s="170">
        <f t="shared" si="15"/>
        <v>0</v>
      </c>
      <c r="AR24" s="170">
        <f t="shared" si="15"/>
        <v>0</v>
      </c>
      <c r="AS24" s="170">
        <f>IF($E24&gt;0,AS$16*($E24),0)</f>
        <v>0</v>
      </c>
      <c r="AT24" s="170">
        <f>IF($E24&gt;0,AT$16*($E24),0)</f>
        <v>0</v>
      </c>
      <c r="AU24" s="170"/>
      <c r="AV24" s="170">
        <f t="shared" ref="AV24" si="19">IF($E24&gt;0,AV$16*($E24),0)</f>
        <v>0</v>
      </c>
      <c r="AW24" s="170"/>
      <c r="AY24" s="176" t="s">
        <v>706</v>
      </c>
      <c r="AZ24" s="162" t="s">
        <v>705</v>
      </c>
      <c r="BA24" s="28">
        <f t="shared" si="7"/>
        <v>0</v>
      </c>
    </row>
    <row r="25" spans="2:53" x14ac:dyDescent="0.4">
      <c r="B25" s="162" t="s">
        <v>451</v>
      </c>
      <c r="C25" s="162" t="s">
        <v>707</v>
      </c>
      <c r="D25" s="55">
        <f>'Controls and SOA'!D18</f>
        <v>0</v>
      </c>
      <c r="E25" s="58">
        <f t="shared" si="2"/>
        <v>0</v>
      </c>
      <c r="F25" s="32"/>
      <c r="G25" s="170"/>
      <c r="H25" s="170"/>
      <c r="I25" s="170"/>
      <c r="J25" s="170">
        <f t="shared" si="10"/>
        <v>0</v>
      </c>
      <c r="K25" s="170"/>
      <c r="L25" s="170"/>
      <c r="M25" s="170"/>
      <c r="N25" s="170"/>
      <c r="O25" s="170"/>
      <c r="P25" s="170"/>
      <c r="Q25" s="170"/>
      <c r="R25" s="170"/>
      <c r="S25" s="170"/>
      <c r="T25" s="170"/>
      <c r="U25" s="170"/>
      <c r="V25" s="170"/>
      <c r="W25" s="170">
        <f>IF($E25&gt;0,W$16*($E25),0)</f>
        <v>0</v>
      </c>
      <c r="X25" s="170"/>
      <c r="Y25" s="170"/>
      <c r="Z25" s="170"/>
      <c r="AA25" s="170"/>
      <c r="AB25" s="170"/>
      <c r="AC25" s="170"/>
      <c r="AD25" s="170"/>
      <c r="AE25" s="170"/>
      <c r="AF25" s="170"/>
      <c r="AG25" s="170">
        <f>IF($E25&gt;0,AG$16*($E25),0)</f>
        <v>0</v>
      </c>
      <c r="AH25" s="170"/>
      <c r="AI25" s="170"/>
      <c r="AJ25" s="170"/>
      <c r="AK25" s="170"/>
      <c r="AL25" s="170">
        <f t="shared" si="13"/>
        <v>0</v>
      </c>
      <c r="AM25" s="170">
        <f t="shared" si="15"/>
        <v>0</v>
      </c>
      <c r="AN25" s="170"/>
      <c r="AO25" s="170">
        <f>IF($E25&gt;0,AO$16*($E25),0)</f>
        <v>0</v>
      </c>
      <c r="AP25" s="170"/>
      <c r="AQ25" s="170"/>
      <c r="AR25" s="170"/>
      <c r="AS25" s="170"/>
      <c r="AT25" s="170"/>
      <c r="AU25" s="170">
        <f>IF($E25&gt;0,AU$16*($E25),0)</f>
        <v>0</v>
      </c>
      <c r="AV25" s="170"/>
      <c r="AW25" s="170"/>
      <c r="AY25" s="162" t="s">
        <v>451</v>
      </c>
      <c r="AZ25" s="162" t="s">
        <v>707</v>
      </c>
      <c r="BA25" s="28">
        <f t="shared" si="7"/>
        <v>0</v>
      </c>
    </row>
    <row r="26" spans="2:53" x14ac:dyDescent="0.4">
      <c r="B26" s="162" t="s">
        <v>452</v>
      </c>
      <c r="C26" s="162" t="s">
        <v>708</v>
      </c>
      <c r="D26" s="55">
        <f>'Controls and SOA'!D19</f>
        <v>0</v>
      </c>
      <c r="E26" s="58">
        <f t="shared" si="2"/>
        <v>0</v>
      </c>
      <c r="F26" s="32"/>
      <c r="G26" s="170"/>
      <c r="H26" s="170"/>
      <c r="I26" s="170"/>
      <c r="J26" s="170">
        <f t="shared" si="10"/>
        <v>0</v>
      </c>
      <c r="K26" s="170"/>
      <c r="L26" s="170"/>
      <c r="M26" s="170"/>
      <c r="N26" s="170"/>
      <c r="O26" s="170"/>
      <c r="P26" s="170"/>
      <c r="Q26" s="170"/>
      <c r="R26" s="170"/>
      <c r="S26" s="170">
        <f>IF($E26&gt;0,S$16*($E26),0)</f>
        <v>0</v>
      </c>
      <c r="T26" s="170"/>
      <c r="U26" s="170"/>
      <c r="V26" s="170"/>
      <c r="W26" s="170">
        <f>IF($E26&gt;0,W$16*($E26),0)</f>
        <v>0</v>
      </c>
      <c r="X26" s="170"/>
      <c r="Y26" s="170"/>
      <c r="Z26" s="170"/>
      <c r="AA26" s="170"/>
      <c r="AB26" s="170"/>
      <c r="AC26" s="170"/>
      <c r="AD26" s="170"/>
      <c r="AE26" s="170"/>
      <c r="AF26" s="170"/>
      <c r="AG26" s="170"/>
      <c r="AH26" s="170"/>
      <c r="AI26" s="170"/>
      <c r="AJ26" s="170"/>
      <c r="AK26" s="170"/>
      <c r="AL26" s="170">
        <f t="shared" si="13"/>
        <v>0</v>
      </c>
      <c r="AM26" s="170">
        <f t="shared" si="15"/>
        <v>0</v>
      </c>
      <c r="AN26" s="170"/>
      <c r="AO26" s="170">
        <f>IF($E26&gt;0,AO$16*($E26),0)</f>
        <v>0</v>
      </c>
      <c r="AP26" s="170">
        <f>IF($E26&gt;0,AP$16*($E26),0)</f>
        <v>0</v>
      </c>
      <c r="AQ26" s="170"/>
      <c r="AR26" s="170"/>
      <c r="AS26" s="170"/>
      <c r="AT26" s="170">
        <f>IF($E26&gt;0,AT$16*($E26),0)</f>
        <v>0</v>
      </c>
      <c r="AU26" s="170"/>
      <c r="AV26" s="170">
        <f t="shared" ref="AV26:AV31" si="20">IF($E26&gt;0,AV$16*($E26),0)</f>
        <v>0</v>
      </c>
      <c r="AW26" s="170"/>
      <c r="AY26" s="162" t="s">
        <v>452</v>
      </c>
      <c r="AZ26" s="162" t="s">
        <v>708</v>
      </c>
      <c r="BA26" s="28">
        <f t="shared" si="7"/>
        <v>0</v>
      </c>
    </row>
    <row r="27" spans="2:53" x14ac:dyDescent="0.4">
      <c r="B27" s="162" t="s">
        <v>4</v>
      </c>
      <c r="C27" s="162" t="s">
        <v>709</v>
      </c>
      <c r="D27" s="55">
        <f>'Controls and SOA'!D20</f>
        <v>0</v>
      </c>
      <c r="E27" s="58">
        <f t="shared" si="2"/>
        <v>0</v>
      </c>
      <c r="F27" s="32"/>
      <c r="G27" s="170">
        <f>IF($E27&gt;0,G$16*($E27),0)</f>
        <v>0</v>
      </c>
      <c r="H27" s="170"/>
      <c r="I27" s="170"/>
      <c r="J27" s="170">
        <f t="shared" si="10"/>
        <v>0</v>
      </c>
      <c r="K27" s="170">
        <f>IF($E27&gt;0,K$16*($E27),0)</f>
        <v>0</v>
      </c>
      <c r="L27" s="170"/>
      <c r="M27" s="170"/>
      <c r="N27" s="170"/>
      <c r="O27" s="170"/>
      <c r="P27" s="170"/>
      <c r="Q27" s="170"/>
      <c r="R27" s="170"/>
      <c r="S27" s="170"/>
      <c r="T27" s="170">
        <f t="shared" ref="T27:V30" si="21">IF($E27&gt;0,T$16*($E27),0)</f>
        <v>0</v>
      </c>
      <c r="U27" s="170"/>
      <c r="V27" s="170">
        <f t="shared" si="21"/>
        <v>0</v>
      </c>
      <c r="W27" s="170"/>
      <c r="X27" s="170"/>
      <c r="Y27" s="170">
        <f t="shared" ref="Y27:AB28" si="22">IF($E27&gt;0,Y$16*($E27),0)</f>
        <v>0</v>
      </c>
      <c r="Z27" s="170">
        <f t="shared" si="22"/>
        <v>0</v>
      </c>
      <c r="AA27" s="170">
        <f t="shared" si="22"/>
        <v>0</v>
      </c>
      <c r="AB27" s="170">
        <f t="shared" si="22"/>
        <v>0</v>
      </c>
      <c r="AC27" s="170"/>
      <c r="AD27" s="170">
        <f>IF($E27&gt;0,AD$16*($E27),0)</f>
        <v>0</v>
      </c>
      <c r="AE27" s="170"/>
      <c r="AF27" s="170"/>
      <c r="AG27" s="170"/>
      <c r="AH27" s="170">
        <f>IF($E27&gt;0,AH$16*($E27),0)</f>
        <v>0</v>
      </c>
      <c r="AI27" s="170">
        <f>IF($E27&gt;0,AI$16*($E27),0)</f>
        <v>0</v>
      </c>
      <c r="AJ27" s="170">
        <f>IF($E27&gt;0,AJ$16*($E27),0)</f>
        <v>0</v>
      </c>
      <c r="AK27" s="170">
        <f>IF($E27&gt;0,AK$16*($E27),0)</f>
        <v>0</v>
      </c>
      <c r="AL27" s="170">
        <f t="shared" si="13"/>
        <v>0</v>
      </c>
      <c r="AM27" s="170">
        <f t="shared" si="15"/>
        <v>0</v>
      </c>
      <c r="AN27" s="170">
        <f>IF($E27&gt;0,AN$16*($E27),0)</f>
        <v>0</v>
      </c>
      <c r="AO27" s="170"/>
      <c r="AP27" s="170"/>
      <c r="AQ27" s="170">
        <f>IF($E27&gt;0,AQ$16*($E27),0)</f>
        <v>0</v>
      </c>
      <c r="AR27" s="170">
        <f t="shared" ref="AR27:AR29" si="23">IF($E27&gt;0,AR$16*($E27),0)</f>
        <v>0</v>
      </c>
      <c r="AS27" s="170"/>
      <c r="AT27" s="170"/>
      <c r="AU27" s="170"/>
      <c r="AV27" s="170">
        <f t="shared" si="20"/>
        <v>0</v>
      </c>
      <c r="AW27" s="170"/>
      <c r="AY27" s="162" t="s">
        <v>4</v>
      </c>
      <c r="AZ27" s="162" t="s">
        <v>709</v>
      </c>
      <c r="BA27" s="28">
        <f t="shared" si="7"/>
        <v>0</v>
      </c>
    </row>
    <row r="28" spans="2:53" ht="23.25" x14ac:dyDescent="0.4">
      <c r="B28" s="162" t="s">
        <v>453</v>
      </c>
      <c r="C28" s="162" t="s">
        <v>710</v>
      </c>
      <c r="D28" s="55">
        <f>'Controls and SOA'!D21</f>
        <v>0</v>
      </c>
      <c r="E28" s="58">
        <f t="shared" si="2"/>
        <v>0</v>
      </c>
      <c r="F28" s="32"/>
      <c r="G28" s="170">
        <f>IF($E28&gt;0,G$16*($E28),0)</f>
        <v>0</v>
      </c>
      <c r="H28" s="170"/>
      <c r="I28" s="170"/>
      <c r="J28" s="170">
        <f t="shared" si="10"/>
        <v>0</v>
      </c>
      <c r="K28" s="170"/>
      <c r="L28" s="170"/>
      <c r="M28" s="170"/>
      <c r="N28" s="170"/>
      <c r="O28" s="170"/>
      <c r="P28" s="170"/>
      <c r="Q28" s="170"/>
      <c r="R28" s="170"/>
      <c r="S28" s="170"/>
      <c r="T28" s="170">
        <f t="shared" si="21"/>
        <v>0</v>
      </c>
      <c r="U28" s="170"/>
      <c r="V28" s="170">
        <f t="shared" si="21"/>
        <v>0</v>
      </c>
      <c r="W28" s="170"/>
      <c r="X28" s="170">
        <f>IF($E28&gt;0,X$16*($E28),0)</f>
        <v>0</v>
      </c>
      <c r="Y28" s="170">
        <f t="shared" si="22"/>
        <v>0</v>
      </c>
      <c r="Z28" s="170">
        <f t="shared" si="22"/>
        <v>0</v>
      </c>
      <c r="AA28" s="170">
        <f t="shared" si="22"/>
        <v>0</v>
      </c>
      <c r="AB28" s="170">
        <f t="shared" si="22"/>
        <v>0</v>
      </c>
      <c r="AC28" s="170"/>
      <c r="AD28" s="170">
        <f>IF($E28&gt;0,AD$16*($E28),0)</f>
        <v>0</v>
      </c>
      <c r="AE28" s="170"/>
      <c r="AF28" s="170"/>
      <c r="AG28" s="170"/>
      <c r="AH28" s="170">
        <f t="shared" ref="AH28:AJ31" si="24">IF($E28&gt;0,AH$16*($E28),0)</f>
        <v>0</v>
      </c>
      <c r="AI28" s="170">
        <f t="shared" si="24"/>
        <v>0</v>
      </c>
      <c r="AJ28" s="170">
        <f t="shared" si="24"/>
        <v>0</v>
      </c>
      <c r="AK28" s="170"/>
      <c r="AL28" s="170">
        <f t="shared" si="13"/>
        <v>0</v>
      </c>
      <c r="AM28" s="170">
        <f t="shared" si="15"/>
        <v>0</v>
      </c>
      <c r="AN28" s="170">
        <f>IF($E28&gt;0,AN$16*($E28),0)</f>
        <v>0</v>
      </c>
      <c r="AO28" s="170">
        <f>IF($E28&gt;0,AO$16*($E28),0)</f>
        <v>0</v>
      </c>
      <c r="AP28" s="170">
        <f>IF($E28&gt;0,AP$16*($E28),0)</f>
        <v>0</v>
      </c>
      <c r="AQ28" s="170">
        <f>IF($E28&gt;0,AQ$16*($E28),0)</f>
        <v>0</v>
      </c>
      <c r="AR28" s="170">
        <f t="shared" si="23"/>
        <v>0</v>
      </c>
      <c r="AS28" s="170"/>
      <c r="AT28" s="170">
        <f>IF($E28&gt;0,AT$16*($E28),0)</f>
        <v>0</v>
      </c>
      <c r="AU28" s="170"/>
      <c r="AV28" s="170">
        <f t="shared" si="20"/>
        <v>0</v>
      </c>
      <c r="AW28" s="170">
        <f>IF($E28&gt;0,AW$16*($E28),0)</f>
        <v>0</v>
      </c>
      <c r="AY28" s="162" t="s">
        <v>453</v>
      </c>
      <c r="AZ28" s="162" t="s">
        <v>710</v>
      </c>
      <c r="BA28" s="28">
        <f t="shared" si="7"/>
        <v>0</v>
      </c>
    </row>
    <row r="29" spans="2:53" ht="23.25" x14ac:dyDescent="0.4">
      <c r="B29" s="162" t="s">
        <v>454</v>
      </c>
      <c r="C29" s="162" t="s">
        <v>711</v>
      </c>
      <c r="D29" s="55">
        <f>'Controls and SOA'!D22</f>
        <v>0</v>
      </c>
      <c r="E29" s="58">
        <f t="shared" si="2"/>
        <v>0</v>
      </c>
      <c r="F29" s="32"/>
      <c r="G29" s="170">
        <f>IF($E29&gt;0,G$16*($E29),0)</f>
        <v>0</v>
      </c>
      <c r="H29" s="170"/>
      <c r="I29" s="170"/>
      <c r="J29" s="170">
        <f t="shared" si="10"/>
        <v>0</v>
      </c>
      <c r="K29" s="170"/>
      <c r="L29" s="170"/>
      <c r="M29" s="170"/>
      <c r="N29" s="170"/>
      <c r="O29" s="170"/>
      <c r="P29" s="170"/>
      <c r="Q29" s="170"/>
      <c r="R29" s="170"/>
      <c r="S29" s="170"/>
      <c r="T29" s="170">
        <f t="shared" si="21"/>
        <v>0</v>
      </c>
      <c r="U29" s="170"/>
      <c r="V29" s="170">
        <f t="shared" si="21"/>
        <v>0</v>
      </c>
      <c r="W29" s="170"/>
      <c r="X29" s="170">
        <f>IF($E29&gt;0,X$16*($E29),0)</f>
        <v>0</v>
      </c>
      <c r="Y29" s="170"/>
      <c r="Z29" s="170"/>
      <c r="AA29" s="170">
        <f t="shared" ref="AA29:AB39" si="25">IF($E29&gt;0,AA$16*($E29),0)</f>
        <v>0</v>
      </c>
      <c r="AB29" s="170">
        <f t="shared" si="25"/>
        <v>0</v>
      </c>
      <c r="AC29" s="170"/>
      <c r="AD29" s="170">
        <f>IF($E29&gt;0,AD$16*($E29),0)</f>
        <v>0</v>
      </c>
      <c r="AE29" s="170">
        <f>IF($E29&gt;0,AE$16*($E29),0)</f>
        <v>0</v>
      </c>
      <c r="AF29" s="170"/>
      <c r="AG29" s="170"/>
      <c r="AH29" s="170">
        <f t="shared" si="24"/>
        <v>0</v>
      </c>
      <c r="AI29" s="170">
        <f t="shared" si="24"/>
        <v>0</v>
      </c>
      <c r="AJ29" s="170">
        <f t="shared" si="24"/>
        <v>0</v>
      </c>
      <c r="AK29" s="170">
        <f>IF($E29&gt;0,AK$16*($E29),0)</f>
        <v>0</v>
      </c>
      <c r="AL29" s="170">
        <f t="shared" si="13"/>
        <v>0</v>
      </c>
      <c r="AM29" s="170">
        <f t="shared" si="15"/>
        <v>0</v>
      </c>
      <c r="AN29" s="170">
        <f>IF($E29&gt;0,AN$16*($E29),0)</f>
        <v>0</v>
      </c>
      <c r="AO29" s="170">
        <f>IF($E29&gt;0,AO$16*($E29),0)</f>
        <v>0</v>
      </c>
      <c r="AP29" s="170">
        <f>IF($E29&gt;0,AP$16*($E29),0)</f>
        <v>0</v>
      </c>
      <c r="AQ29" s="170">
        <f>IF($E29&gt;0,AQ$16*($E29),0)</f>
        <v>0</v>
      </c>
      <c r="AR29" s="170">
        <f t="shared" si="23"/>
        <v>0</v>
      </c>
      <c r="AS29" s="170">
        <f>IF($E29&gt;0,AS$16*($E29),0)</f>
        <v>0</v>
      </c>
      <c r="AT29" s="170">
        <f>IF($E29&gt;0,AT$16*($E29),0)</f>
        <v>0</v>
      </c>
      <c r="AU29" s="170"/>
      <c r="AV29" s="170">
        <f t="shared" si="20"/>
        <v>0</v>
      </c>
      <c r="AW29" s="170">
        <f>IF($E29&gt;0,AW$16*($E29),0)</f>
        <v>0</v>
      </c>
      <c r="AY29" s="162" t="s">
        <v>454</v>
      </c>
      <c r="AZ29" s="162" t="s">
        <v>711</v>
      </c>
      <c r="BA29" s="28">
        <f t="shared" si="7"/>
        <v>0</v>
      </c>
    </row>
    <row r="30" spans="2:53" ht="34.9" x14ac:dyDescent="0.4">
      <c r="B30" s="162" t="s">
        <v>455</v>
      </c>
      <c r="C30" s="162" t="s">
        <v>712</v>
      </c>
      <c r="D30" s="55">
        <f>'Controls and SOA'!D23</f>
        <v>0</v>
      </c>
      <c r="E30" s="58">
        <f t="shared" si="2"/>
        <v>0</v>
      </c>
      <c r="F30" s="32"/>
      <c r="G30" s="170">
        <f>IF($E30&gt;0,G$16*($E30),0)</f>
        <v>0</v>
      </c>
      <c r="H30" s="170"/>
      <c r="I30" s="170"/>
      <c r="J30" s="170">
        <f t="shared" si="10"/>
        <v>0</v>
      </c>
      <c r="K30" s="170"/>
      <c r="L30" s="170"/>
      <c r="M30" s="170"/>
      <c r="N30" s="170"/>
      <c r="O30" s="170"/>
      <c r="P30" s="170"/>
      <c r="Q30" s="170"/>
      <c r="R30" s="170"/>
      <c r="S30" s="170"/>
      <c r="T30" s="170">
        <f t="shared" si="21"/>
        <v>0</v>
      </c>
      <c r="U30" s="170"/>
      <c r="V30" s="170">
        <f t="shared" si="21"/>
        <v>0</v>
      </c>
      <c r="W30" s="170">
        <f>IF($E30&gt;0,W$16*($E30),0)</f>
        <v>0</v>
      </c>
      <c r="X30" s="170"/>
      <c r="Y30" s="170"/>
      <c r="Z30" s="170"/>
      <c r="AA30" s="170">
        <f t="shared" si="25"/>
        <v>0</v>
      </c>
      <c r="AB30" s="170">
        <f t="shared" si="25"/>
        <v>0</v>
      </c>
      <c r="AC30" s="170"/>
      <c r="AD30" s="170"/>
      <c r="AE30" s="170"/>
      <c r="AF30" s="170"/>
      <c r="AG30" s="170"/>
      <c r="AH30" s="170">
        <f t="shared" si="24"/>
        <v>0</v>
      </c>
      <c r="AI30" s="170">
        <f t="shared" si="24"/>
        <v>0</v>
      </c>
      <c r="AJ30" s="170">
        <f t="shared" si="24"/>
        <v>0</v>
      </c>
      <c r="AK30" s="170">
        <f>IF($E30&gt;0,AK$16*($E30),0)</f>
        <v>0</v>
      </c>
      <c r="AL30" s="170">
        <f t="shared" si="13"/>
        <v>0</v>
      </c>
      <c r="AM30" s="170">
        <f t="shared" si="15"/>
        <v>0</v>
      </c>
      <c r="AN30" s="170"/>
      <c r="AO30" s="170">
        <f>IF($E30&gt;0,AO$16*($E30),0)</f>
        <v>0</v>
      </c>
      <c r="AP30" s="170"/>
      <c r="AQ30" s="170">
        <f>IF($E30&gt;0,AQ$16*($E30),0)</f>
        <v>0</v>
      </c>
      <c r="AR30" s="170"/>
      <c r="AS30" s="170">
        <f>IF($E30&gt;0,AS$16*($E30),0)</f>
        <v>0</v>
      </c>
      <c r="AT30" s="170">
        <f>IF($E30&gt;0,AT$16*($E30),0)</f>
        <v>0</v>
      </c>
      <c r="AU30" s="170"/>
      <c r="AV30" s="170">
        <f t="shared" si="20"/>
        <v>0</v>
      </c>
      <c r="AW30" s="170"/>
      <c r="AY30" s="162" t="s">
        <v>455</v>
      </c>
      <c r="AZ30" s="162" t="s">
        <v>712</v>
      </c>
      <c r="BA30" s="28">
        <f t="shared" si="7"/>
        <v>0</v>
      </c>
    </row>
    <row r="31" spans="2:53" x14ac:dyDescent="0.4">
      <c r="B31" s="162" t="s">
        <v>456</v>
      </c>
      <c r="C31" s="162" t="s">
        <v>713</v>
      </c>
      <c r="D31" s="55">
        <f>'Controls and SOA'!D24</f>
        <v>0</v>
      </c>
      <c r="E31" s="58">
        <f t="shared" si="2"/>
        <v>0</v>
      </c>
      <c r="F31" s="32"/>
      <c r="G31" s="170">
        <f>IF($E31&gt;0,G$16*($E31),0)</f>
        <v>0</v>
      </c>
      <c r="H31" s="170"/>
      <c r="I31" s="170"/>
      <c r="J31" s="170">
        <f t="shared" si="10"/>
        <v>0</v>
      </c>
      <c r="K31" s="170"/>
      <c r="L31" s="170"/>
      <c r="M31" s="170"/>
      <c r="N31" s="170"/>
      <c r="O31" s="170"/>
      <c r="P31" s="170"/>
      <c r="Q31" s="170"/>
      <c r="R31" s="170"/>
      <c r="S31" s="170"/>
      <c r="T31" s="170">
        <f>IF($E31&gt;0,T$16*($E31),0)</f>
        <v>0</v>
      </c>
      <c r="U31" s="170"/>
      <c r="V31" s="170"/>
      <c r="W31" s="170"/>
      <c r="X31" s="170">
        <f t="shared" ref="X31:Z35" si="26">IF($E31&gt;0,X$16*($E31),0)</f>
        <v>0</v>
      </c>
      <c r="Y31" s="170">
        <f t="shared" si="26"/>
        <v>0</v>
      </c>
      <c r="Z31" s="170">
        <f t="shared" si="26"/>
        <v>0</v>
      </c>
      <c r="AA31" s="170">
        <f t="shared" si="25"/>
        <v>0</v>
      </c>
      <c r="AB31" s="170">
        <f t="shared" si="25"/>
        <v>0</v>
      </c>
      <c r="AC31" s="170"/>
      <c r="AD31" s="170">
        <f>IF($E31&gt;0,AD$16*($E31),0)</f>
        <v>0</v>
      </c>
      <c r="AE31" s="170"/>
      <c r="AF31" s="170"/>
      <c r="AG31" s="170"/>
      <c r="AH31" s="170">
        <f t="shared" si="24"/>
        <v>0</v>
      </c>
      <c r="AI31" s="170">
        <f t="shared" si="24"/>
        <v>0</v>
      </c>
      <c r="AJ31" s="170">
        <f t="shared" si="24"/>
        <v>0</v>
      </c>
      <c r="AK31" s="170">
        <f>IF($E31&gt;0,AK$16*($E31),0)</f>
        <v>0</v>
      </c>
      <c r="AL31" s="170">
        <f t="shared" si="13"/>
        <v>0</v>
      </c>
      <c r="AM31" s="170">
        <f t="shared" si="15"/>
        <v>0</v>
      </c>
      <c r="AN31" s="170">
        <f>IF($E31&gt;0,AN$16*($E31),0)</f>
        <v>0</v>
      </c>
      <c r="AO31" s="170">
        <f>IF($E31&gt;0,AO$16*($E31),0)</f>
        <v>0</v>
      </c>
      <c r="AP31" s="170"/>
      <c r="AQ31" s="170">
        <f>IF($E31&gt;0,AQ$16*($E31),0)</f>
        <v>0</v>
      </c>
      <c r="AR31" s="170">
        <f>IF($E31&gt;0,AR$16*($E31),0)</f>
        <v>0</v>
      </c>
      <c r="AS31" s="170">
        <f>IF($E31&gt;0,AS$16*($E31),0)</f>
        <v>0</v>
      </c>
      <c r="AT31" s="170">
        <f>IF($E31&gt;0,AT$16*($E31),0)</f>
        <v>0</v>
      </c>
      <c r="AU31" s="170"/>
      <c r="AV31" s="170">
        <f t="shared" si="20"/>
        <v>0</v>
      </c>
      <c r="AW31" s="170">
        <f>IF($E31&gt;0,AW$16*($E31),0)</f>
        <v>0</v>
      </c>
      <c r="AY31" s="162" t="s">
        <v>456</v>
      </c>
      <c r="AZ31" s="162" t="s">
        <v>713</v>
      </c>
      <c r="BA31" s="28">
        <f t="shared" si="7"/>
        <v>0</v>
      </c>
    </row>
    <row r="32" spans="2:53" ht="34.9" x14ac:dyDescent="0.4">
      <c r="B32" s="162" t="s">
        <v>457</v>
      </c>
      <c r="C32" s="162" t="s">
        <v>714</v>
      </c>
      <c r="D32" s="55">
        <f>'Controls and SOA'!D25</f>
        <v>0</v>
      </c>
      <c r="E32" s="58">
        <f t="shared" si="2"/>
        <v>0</v>
      </c>
      <c r="F32" s="32"/>
      <c r="G32" s="170"/>
      <c r="H32" s="170"/>
      <c r="I32" s="170"/>
      <c r="J32" s="170">
        <f t="shared" si="10"/>
        <v>0</v>
      </c>
      <c r="K32" s="170">
        <f>IF($E32&gt;0,K$16*($E32),0)</f>
        <v>0</v>
      </c>
      <c r="L32" s="170"/>
      <c r="M32" s="170"/>
      <c r="N32" s="170"/>
      <c r="O32" s="170"/>
      <c r="P32" s="170"/>
      <c r="Q32" s="170"/>
      <c r="R32" s="170"/>
      <c r="S32" s="170"/>
      <c r="T32" s="170"/>
      <c r="U32" s="170"/>
      <c r="V32" s="170"/>
      <c r="W32" s="170"/>
      <c r="X32" s="170">
        <f t="shared" si="26"/>
        <v>0</v>
      </c>
      <c r="Y32" s="170">
        <f t="shared" si="26"/>
        <v>0</v>
      </c>
      <c r="Z32" s="170">
        <f t="shared" si="26"/>
        <v>0</v>
      </c>
      <c r="AA32" s="170">
        <f t="shared" si="25"/>
        <v>0</v>
      </c>
      <c r="AB32" s="170">
        <f t="shared" si="25"/>
        <v>0</v>
      </c>
      <c r="AC32" s="170"/>
      <c r="AD32" s="170">
        <f>IF($E32&gt;0,AD$16*($E32),0)</f>
        <v>0</v>
      </c>
      <c r="AE32" s="170"/>
      <c r="AF32" s="170"/>
      <c r="AG32" s="170"/>
      <c r="AH32" s="170"/>
      <c r="AI32" s="170"/>
      <c r="AJ32" s="170"/>
      <c r="AK32" s="170"/>
      <c r="AL32" s="170"/>
      <c r="AM32" s="170">
        <f t="shared" si="15"/>
        <v>0</v>
      </c>
      <c r="AN32" s="170"/>
      <c r="AO32" s="170"/>
      <c r="AP32" s="170">
        <f>IF($E32&gt;0,AP$16*($E32),0)</f>
        <v>0</v>
      </c>
      <c r="AQ32" s="170"/>
      <c r="AR32" s="170"/>
      <c r="AS32" s="170"/>
      <c r="AT32" s="170">
        <f>IF($E32&gt;0,AT$16*($E32),0)</f>
        <v>0</v>
      </c>
      <c r="AU32" s="170"/>
      <c r="AV32" s="170"/>
      <c r="AW32" s="170">
        <f>IF($E32&gt;0,AW$16*($E32),0)</f>
        <v>0</v>
      </c>
      <c r="AY32" s="162" t="s">
        <v>457</v>
      </c>
      <c r="AZ32" s="162" t="s">
        <v>714</v>
      </c>
      <c r="BA32" s="28">
        <f t="shared" si="7"/>
        <v>0</v>
      </c>
    </row>
    <row r="33" spans="2:53" ht="34.9" x14ac:dyDescent="0.4">
      <c r="B33" s="162" t="s">
        <v>458</v>
      </c>
      <c r="C33" s="162" t="s">
        <v>715</v>
      </c>
      <c r="D33" s="55">
        <f>'Controls and SOA'!D26</f>
        <v>0</v>
      </c>
      <c r="E33" s="58">
        <f t="shared" si="2"/>
        <v>0</v>
      </c>
      <c r="F33" s="32"/>
      <c r="G33" s="170">
        <f t="shared" ref="G33:I34" si="27">IF($E33&gt;0,G$16*($E33),0)</f>
        <v>0</v>
      </c>
      <c r="H33" s="170">
        <f t="shared" si="27"/>
        <v>0</v>
      </c>
      <c r="I33" s="170">
        <f t="shared" si="27"/>
        <v>0</v>
      </c>
      <c r="J33" s="170">
        <f t="shared" si="10"/>
        <v>0</v>
      </c>
      <c r="K33" s="170">
        <f>IF($E33&gt;0,K$16*($E33),0)</f>
        <v>0</v>
      </c>
      <c r="L33" s="170">
        <f>IF($E33&gt;0,L$16*($E33),0)</f>
        <v>0</v>
      </c>
      <c r="M33" s="170">
        <f>IF($E33&gt;0,M$16*($E33),0)</f>
        <v>0</v>
      </c>
      <c r="N33" s="170"/>
      <c r="O33" s="170">
        <f t="shared" ref="O33:U34" si="28">IF($E33&gt;0,O$16*($E33),0)</f>
        <v>0</v>
      </c>
      <c r="P33" s="170">
        <f t="shared" si="28"/>
        <v>0</v>
      </c>
      <c r="Q33" s="170">
        <f t="shared" si="28"/>
        <v>0</v>
      </c>
      <c r="R33" s="170">
        <f t="shared" si="28"/>
        <v>0</v>
      </c>
      <c r="S33" s="170">
        <f t="shared" si="28"/>
        <v>0</v>
      </c>
      <c r="T33" s="170">
        <f t="shared" si="28"/>
        <v>0</v>
      </c>
      <c r="U33" s="170">
        <f t="shared" si="28"/>
        <v>0</v>
      </c>
      <c r="V33" s="170"/>
      <c r="W33" s="170">
        <f>IF($E33&gt;0,W$16*($E33),0)</f>
        <v>0</v>
      </c>
      <c r="X33" s="170">
        <f t="shared" si="26"/>
        <v>0</v>
      </c>
      <c r="Y33" s="170">
        <f t="shared" si="26"/>
        <v>0</v>
      </c>
      <c r="Z33" s="170">
        <f t="shared" si="26"/>
        <v>0</v>
      </c>
      <c r="AA33" s="170">
        <f t="shared" si="25"/>
        <v>0</v>
      </c>
      <c r="AB33" s="170">
        <f t="shared" si="25"/>
        <v>0</v>
      </c>
      <c r="AC33" s="170">
        <f>IF($E33&gt;0,AC$16*($E33),0)</f>
        <v>0</v>
      </c>
      <c r="AD33" s="170">
        <f>IF($E33&gt;0,AD$16*($E33),0)</f>
        <v>0</v>
      </c>
      <c r="AE33" s="170">
        <f t="shared" ref="AE33:AL34" si="29">IF($E33&gt;0,AE$16*($E33),0)</f>
        <v>0</v>
      </c>
      <c r="AF33" s="170">
        <f t="shared" si="29"/>
        <v>0</v>
      </c>
      <c r="AG33" s="170">
        <f t="shared" si="29"/>
        <v>0</v>
      </c>
      <c r="AH33" s="170">
        <f t="shared" si="29"/>
        <v>0</v>
      </c>
      <c r="AI33" s="170">
        <f t="shared" si="29"/>
        <v>0</v>
      </c>
      <c r="AJ33" s="170">
        <f t="shared" si="29"/>
        <v>0</v>
      </c>
      <c r="AK33" s="170">
        <f t="shared" si="29"/>
        <v>0</v>
      </c>
      <c r="AL33" s="170">
        <f t="shared" si="29"/>
        <v>0</v>
      </c>
      <c r="AM33" s="170">
        <f t="shared" si="15"/>
        <v>0</v>
      </c>
      <c r="AN33" s="170">
        <f>IF($E33&gt;0,AN$16*($E33),0)</f>
        <v>0</v>
      </c>
      <c r="AO33" s="170">
        <f>IF($E33&gt;0,AO$16*($E33),0)</f>
        <v>0</v>
      </c>
      <c r="AP33" s="170">
        <f>IF($E33&gt;0,AP$16*($E33),0)</f>
        <v>0</v>
      </c>
      <c r="AQ33" s="170">
        <f t="shared" ref="AQ33:AS35" si="30">IF($E33&gt;0,AQ$16*($E33),0)</f>
        <v>0</v>
      </c>
      <c r="AR33" s="170">
        <f>IF($E33&gt;0,AR$16*($E33),0)</f>
        <v>0</v>
      </c>
      <c r="AS33" s="170">
        <f t="shared" si="30"/>
        <v>0</v>
      </c>
      <c r="AT33" s="170"/>
      <c r="AU33" s="170">
        <f>IF($E33&gt;0,AU$16*($E33),0)</f>
        <v>0</v>
      </c>
      <c r="AV33" s="170"/>
      <c r="AW33" s="170">
        <f>IF($E33&gt;0,AW$16*($E33),0)</f>
        <v>0</v>
      </c>
      <c r="AY33" s="162" t="s">
        <v>458</v>
      </c>
      <c r="AZ33" s="162" t="s">
        <v>715</v>
      </c>
      <c r="BA33" s="28">
        <f t="shared" si="7"/>
        <v>0</v>
      </c>
    </row>
    <row r="34" spans="2:53" x14ac:dyDescent="0.4">
      <c r="B34" s="162" t="s">
        <v>459</v>
      </c>
      <c r="C34" s="162" t="s">
        <v>716</v>
      </c>
      <c r="D34" s="55">
        <f>'Controls and SOA'!D27</f>
        <v>0</v>
      </c>
      <c r="E34" s="58">
        <f t="shared" si="2"/>
        <v>0</v>
      </c>
      <c r="F34" s="32"/>
      <c r="G34" s="170">
        <f t="shared" si="27"/>
        <v>0</v>
      </c>
      <c r="H34" s="170">
        <f t="shared" si="27"/>
        <v>0</v>
      </c>
      <c r="I34" s="170">
        <f t="shared" si="27"/>
        <v>0</v>
      </c>
      <c r="J34" s="170">
        <f t="shared" si="10"/>
        <v>0</v>
      </c>
      <c r="K34" s="170">
        <f>IF($E34&gt;0,K$16*($E34),0)</f>
        <v>0</v>
      </c>
      <c r="L34" s="170">
        <f>IF($E34&gt;0,L$16*($E34),0)</f>
        <v>0</v>
      </c>
      <c r="M34" s="170">
        <f>IF($E34&gt;0,M$16*($E34),0)</f>
        <v>0</v>
      </c>
      <c r="N34" s="170"/>
      <c r="O34" s="170">
        <f t="shared" si="28"/>
        <v>0</v>
      </c>
      <c r="P34" s="170">
        <f t="shared" si="28"/>
        <v>0</v>
      </c>
      <c r="Q34" s="170">
        <f t="shared" si="28"/>
        <v>0</v>
      </c>
      <c r="R34" s="170">
        <f t="shared" si="28"/>
        <v>0</v>
      </c>
      <c r="S34" s="170">
        <f t="shared" si="28"/>
        <v>0</v>
      </c>
      <c r="T34" s="170">
        <f t="shared" si="28"/>
        <v>0</v>
      </c>
      <c r="U34" s="170"/>
      <c r="V34" s="170"/>
      <c r="W34" s="170">
        <f>IF($E34&gt;0,W$16*($E34),0)</f>
        <v>0</v>
      </c>
      <c r="X34" s="170">
        <f t="shared" si="26"/>
        <v>0</v>
      </c>
      <c r="Y34" s="170">
        <f t="shared" si="26"/>
        <v>0</v>
      </c>
      <c r="Z34" s="170">
        <f t="shared" si="26"/>
        <v>0</v>
      </c>
      <c r="AA34" s="170">
        <f t="shared" si="25"/>
        <v>0</v>
      </c>
      <c r="AB34" s="170">
        <f t="shared" si="25"/>
        <v>0</v>
      </c>
      <c r="AC34" s="170">
        <f>IF($E34&gt;0,AC$16*($E34),0)</f>
        <v>0</v>
      </c>
      <c r="AD34" s="170">
        <f>IF($E34&gt;0,AD$16*($E34),0)</f>
        <v>0</v>
      </c>
      <c r="AE34" s="170">
        <f t="shared" si="29"/>
        <v>0</v>
      </c>
      <c r="AF34" s="170">
        <f t="shared" si="29"/>
        <v>0</v>
      </c>
      <c r="AG34" s="170">
        <f t="shared" si="29"/>
        <v>0</v>
      </c>
      <c r="AH34" s="170">
        <f t="shared" si="29"/>
        <v>0</v>
      </c>
      <c r="AI34" s="170">
        <f t="shared" si="29"/>
        <v>0</v>
      </c>
      <c r="AJ34" s="170">
        <f t="shared" si="29"/>
        <v>0</v>
      </c>
      <c r="AK34" s="170">
        <f t="shared" si="29"/>
        <v>0</v>
      </c>
      <c r="AL34" s="170">
        <f t="shared" si="29"/>
        <v>0</v>
      </c>
      <c r="AM34" s="170">
        <f t="shared" si="15"/>
        <v>0</v>
      </c>
      <c r="AN34" s="170">
        <f>IF($E34&gt;0,AN$16*($E34),0)</f>
        <v>0</v>
      </c>
      <c r="AO34" s="170"/>
      <c r="AP34" s="170">
        <f>IF($E34&gt;0,AP$16*($E34),0)</f>
        <v>0</v>
      </c>
      <c r="AQ34" s="170">
        <f t="shared" si="30"/>
        <v>0</v>
      </c>
      <c r="AR34" s="170">
        <f>IF($E34&gt;0,AR$16*($E34),0)</f>
        <v>0</v>
      </c>
      <c r="AS34" s="170">
        <f t="shared" si="30"/>
        <v>0</v>
      </c>
      <c r="AT34" s="170"/>
      <c r="AU34" s="170">
        <f>IF($E34&gt;0,AU$16*($E34),0)</f>
        <v>0</v>
      </c>
      <c r="AV34" s="170"/>
      <c r="AW34" s="170">
        <f>IF($E34&gt;0,AW$16*($E34),0)</f>
        <v>0</v>
      </c>
      <c r="AY34" s="162" t="s">
        <v>459</v>
      </c>
      <c r="AZ34" s="162" t="s">
        <v>716</v>
      </c>
      <c r="BA34" s="28">
        <f t="shared" si="7"/>
        <v>0</v>
      </c>
    </row>
    <row r="35" spans="2:53" ht="34.9" x14ac:dyDescent="0.4">
      <c r="B35" s="162" t="s">
        <v>460</v>
      </c>
      <c r="C35" s="162" t="s">
        <v>717</v>
      </c>
      <c r="D35" s="55">
        <f>'Controls and SOA'!D28</f>
        <v>0</v>
      </c>
      <c r="E35" s="58">
        <f t="shared" si="2"/>
        <v>0</v>
      </c>
      <c r="F35" s="32"/>
      <c r="G35" s="170"/>
      <c r="H35" s="170"/>
      <c r="I35" s="170"/>
      <c r="J35" s="170">
        <f t="shared" si="10"/>
        <v>0</v>
      </c>
      <c r="K35" s="170"/>
      <c r="L35" s="170"/>
      <c r="M35" s="170"/>
      <c r="N35" s="170"/>
      <c r="O35" s="170"/>
      <c r="P35" s="170"/>
      <c r="Q35" s="170">
        <f>IF($E35&gt;0,Q$16*($E35),0)</f>
        <v>0</v>
      </c>
      <c r="R35" s="170">
        <f>IF($E35&gt;0,R$16*($E35),0)</f>
        <v>0</v>
      </c>
      <c r="S35" s="170"/>
      <c r="T35" s="170">
        <f>IF($E35&gt;0,T$16*($E35),0)</f>
        <v>0</v>
      </c>
      <c r="U35" s="170"/>
      <c r="V35" s="170"/>
      <c r="W35" s="170">
        <f>IF($E35&gt;0,W$16*($E35),0)</f>
        <v>0</v>
      </c>
      <c r="X35" s="170">
        <f t="shared" si="26"/>
        <v>0</v>
      </c>
      <c r="Y35" s="170">
        <f t="shared" si="26"/>
        <v>0</v>
      </c>
      <c r="Z35" s="170">
        <f t="shared" si="26"/>
        <v>0</v>
      </c>
      <c r="AA35" s="170">
        <f t="shared" si="25"/>
        <v>0</v>
      </c>
      <c r="AB35" s="170">
        <f t="shared" si="25"/>
        <v>0</v>
      </c>
      <c r="AC35" s="170">
        <f>IF($E35&gt;0,AC$16*($E35),0)</f>
        <v>0</v>
      </c>
      <c r="AD35" s="170">
        <f>IF($E35&gt;0,AD$16*($E35),0)</f>
        <v>0</v>
      </c>
      <c r="AE35" s="170">
        <f>IF($E35&gt;0,AE$16*($E35),0)</f>
        <v>0</v>
      </c>
      <c r="AF35" s="170">
        <f>IF($E35&gt;0,AF$16*($E35),0)</f>
        <v>0</v>
      </c>
      <c r="AG35" s="170"/>
      <c r="AH35" s="170"/>
      <c r="AI35" s="170"/>
      <c r="AJ35" s="170"/>
      <c r="AK35" s="170">
        <f>IF($E35&gt;0,AK$16*($E35),0)</f>
        <v>0</v>
      </c>
      <c r="AL35" s="170">
        <f>IF($E35&gt;0,AL$16*($E35),0)</f>
        <v>0</v>
      </c>
      <c r="AM35" s="170">
        <f t="shared" si="15"/>
        <v>0</v>
      </c>
      <c r="AN35" s="170">
        <f>IF($E35&gt;0,AN$16*($E35),0)</f>
        <v>0</v>
      </c>
      <c r="AO35" s="170">
        <f>IF($E35&gt;0,AO$16*($E35),0)</f>
        <v>0</v>
      </c>
      <c r="AP35" s="170">
        <f>IF($E35&gt;0,AP$16*($E35),0)</f>
        <v>0</v>
      </c>
      <c r="AQ35" s="170">
        <f t="shared" si="30"/>
        <v>0</v>
      </c>
      <c r="AR35" s="170">
        <f>IF($E35&gt;0,AR$16*($E35),0)</f>
        <v>0</v>
      </c>
      <c r="AS35" s="170">
        <f t="shared" si="30"/>
        <v>0</v>
      </c>
      <c r="AT35" s="170"/>
      <c r="AU35" s="170"/>
      <c r="AV35" s="170"/>
      <c r="AW35" s="170">
        <f>IF($E35&gt;0,AW$16*($E35),0)</f>
        <v>0</v>
      </c>
      <c r="AY35" s="162" t="s">
        <v>460</v>
      </c>
      <c r="AZ35" s="162" t="s">
        <v>717</v>
      </c>
      <c r="BA35" s="28">
        <f t="shared" si="7"/>
        <v>0</v>
      </c>
    </row>
    <row r="36" spans="2:53" x14ac:dyDescent="0.4">
      <c r="B36" s="162" t="s">
        <v>461</v>
      </c>
      <c r="C36" s="162" t="s">
        <v>718</v>
      </c>
      <c r="D36" s="55">
        <f>'Controls and SOA'!D29</f>
        <v>0</v>
      </c>
      <c r="E36" s="58">
        <f t="shared" si="2"/>
        <v>0</v>
      </c>
      <c r="F36" s="32"/>
      <c r="G36" s="170"/>
      <c r="H36" s="170"/>
      <c r="I36" s="170"/>
      <c r="J36" s="170">
        <f t="shared" si="10"/>
        <v>0</v>
      </c>
      <c r="K36" s="170"/>
      <c r="L36" s="170"/>
      <c r="M36" s="170"/>
      <c r="N36" s="170"/>
      <c r="O36" s="170"/>
      <c r="P36" s="170"/>
      <c r="Q36" s="170"/>
      <c r="R36" s="170"/>
      <c r="S36" s="170"/>
      <c r="T36" s="170"/>
      <c r="U36" s="170"/>
      <c r="V36" s="170"/>
      <c r="W36" s="170"/>
      <c r="X36" s="170"/>
      <c r="Y36" s="170">
        <f t="shared" ref="Y36:Z39" si="31">IF($E36&gt;0,Y$16*($E36),0)</f>
        <v>0</v>
      </c>
      <c r="Z36" s="170">
        <f t="shared" si="31"/>
        <v>0</v>
      </c>
      <c r="AA36" s="170">
        <f t="shared" si="25"/>
        <v>0</v>
      </c>
      <c r="AB36" s="170">
        <f t="shared" si="25"/>
        <v>0</v>
      </c>
      <c r="AC36" s="170"/>
      <c r="AD36" s="170"/>
      <c r="AE36" s="170"/>
      <c r="AF36" s="170"/>
      <c r="AG36" s="170"/>
      <c r="AH36" s="170"/>
      <c r="AI36" s="170"/>
      <c r="AJ36" s="170"/>
      <c r="AK36" s="170"/>
      <c r="AL36" s="170"/>
      <c r="AM36" s="170">
        <f t="shared" si="15"/>
        <v>0</v>
      </c>
      <c r="AN36" s="170"/>
      <c r="AO36" s="170"/>
      <c r="AP36" s="170"/>
      <c r="AQ36" s="170"/>
      <c r="AR36" s="170"/>
      <c r="AS36" s="170"/>
      <c r="AT36" s="170"/>
      <c r="AU36" s="170"/>
      <c r="AV36" s="170"/>
      <c r="AW36" s="170"/>
      <c r="AY36" s="162" t="s">
        <v>461</v>
      </c>
      <c r="AZ36" s="162" t="s">
        <v>718</v>
      </c>
      <c r="BA36" s="28">
        <f t="shared" si="7"/>
        <v>0</v>
      </c>
    </row>
    <row r="37" spans="2:53" ht="23.25" x14ac:dyDescent="0.4">
      <c r="B37" s="162" t="s">
        <v>462</v>
      </c>
      <c r="C37" s="162" t="s">
        <v>719</v>
      </c>
      <c r="D37" s="55">
        <f>'Controls and SOA'!D30</f>
        <v>0</v>
      </c>
      <c r="E37" s="58">
        <f t="shared" si="2"/>
        <v>0</v>
      </c>
      <c r="F37" s="32"/>
      <c r="G37" s="170"/>
      <c r="H37" s="170"/>
      <c r="I37" s="170"/>
      <c r="J37" s="170">
        <f t="shared" si="10"/>
        <v>0</v>
      </c>
      <c r="K37" s="170"/>
      <c r="L37" s="170"/>
      <c r="M37" s="170"/>
      <c r="N37" s="170"/>
      <c r="O37" s="170"/>
      <c r="P37" s="170"/>
      <c r="Q37" s="170"/>
      <c r="R37" s="170"/>
      <c r="S37" s="170"/>
      <c r="T37" s="170"/>
      <c r="U37" s="170"/>
      <c r="V37" s="170"/>
      <c r="W37" s="170"/>
      <c r="X37" s="170"/>
      <c r="Y37" s="170">
        <f t="shared" si="31"/>
        <v>0</v>
      </c>
      <c r="Z37" s="170">
        <f t="shared" si="31"/>
        <v>0</v>
      </c>
      <c r="AA37" s="170">
        <f t="shared" si="25"/>
        <v>0</v>
      </c>
      <c r="AB37" s="170">
        <f t="shared" si="25"/>
        <v>0</v>
      </c>
      <c r="AC37" s="170"/>
      <c r="AD37" s="170"/>
      <c r="AE37" s="170">
        <f>IF($E37&gt;0,AE$16*($E37),0)</f>
        <v>0</v>
      </c>
      <c r="AF37" s="170"/>
      <c r="AG37" s="170"/>
      <c r="AH37" s="170"/>
      <c r="AI37" s="170"/>
      <c r="AJ37" s="170"/>
      <c r="AK37" s="170"/>
      <c r="AL37" s="170">
        <f>IF($E37&gt;0,AL$16*($E37),0)</f>
        <v>0</v>
      </c>
      <c r="AM37" s="170"/>
      <c r="AN37" s="170">
        <f>IF($E37&gt;0,AN$16*($E37),0)</f>
        <v>0</v>
      </c>
      <c r="AO37" s="170"/>
      <c r="AP37" s="170"/>
      <c r="AQ37" s="170"/>
      <c r="AR37" s="170">
        <f t="shared" ref="AR37:AR39" si="32">IF($E37&gt;0,AR$16*($E37),0)</f>
        <v>0</v>
      </c>
      <c r="AS37" s="170">
        <f>IF($E37&gt;0,AS$16*($E37),0)</f>
        <v>0</v>
      </c>
      <c r="AT37" s="170"/>
      <c r="AU37" s="170"/>
      <c r="AV37" s="170"/>
      <c r="AW37" s="170"/>
      <c r="AY37" s="162" t="s">
        <v>462</v>
      </c>
      <c r="AZ37" s="162" t="s">
        <v>719</v>
      </c>
      <c r="BA37" s="28">
        <f t="shared" si="7"/>
        <v>0</v>
      </c>
    </row>
    <row r="38" spans="2:53" ht="23.25" x14ac:dyDescent="0.4">
      <c r="B38" s="162" t="s">
        <v>463</v>
      </c>
      <c r="C38" s="162" t="s">
        <v>720</v>
      </c>
      <c r="D38" s="55">
        <f>'Controls and SOA'!D31</f>
        <v>0</v>
      </c>
      <c r="E38" s="58">
        <f t="shared" si="2"/>
        <v>0</v>
      </c>
      <c r="F38" s="32"/>
      <c r="G38" s="170"/>
      <c r="H38" s="170"/>
      <c r="I38" s="170"/>
      <c r="J38" s="170">
        <f t="shared" si="10"/>
        <v>0</v>
      </c>
      <c r="K38" s="170"/>
      <c r="L38" s="170"/>
      <c r="M38" s="170"/>
      <c r="N38" s="170"/>
      <c r="O38" s="170"/>
      <c r="P38" s="170"/>
      <c r="Q38" s="170"/>
      <c r="R38" s="170"/>
      <c r="S38" s="170"/>
      <c r="T38" s="170"/>
      <c r="U38" s="170"/>
      <c r="V38" s="170"/>
      <c r="W38" s="170"/>
      <c r="X38" s="170"/>
      <c r="Y38" s="170">
        <f t="shared" si="31"/>
        <v>0</v>
      </c>
      <c r="Z38" s="170">
        <f t="shared" si="31"/>
        <v>0</v>
      </c>
      <c r="AA38" s="170">
        <f t="shared" si="25"/>
        <v>0</v>
      </c>
      <c r="AB38" s="170">
        <f t="shared" si="25"/>
        <v>0</v>
      </c>
      <c r="AC38" s="170"/>
      <c r="AD38" s="170"/>
      <c r="AE38" s="170">
        <f>IF($E38&gt;0,AE$16*($E38),0)</f>
        <v>0</v>
      </c>
      <c r="AF38" s="170"/>
      <c r="AG38" s="170"/>
      <c r="AH38" s="170"/>
      <c r="AI38" s="170"/>
      <c r="AJ38" s="170"/>
      <c r="AK38" s="170"/>
      <c r="AL38" s="170">
        <f>IF($E38&gt;0,AL$16*($E38),0)</f>
        <v>0</v>
      </c>
      <c r="AM38" s="170"/>
      <c r="AN38" s="170">
        <f>IF($E38&gt;0,AN$16*($E38),0)</f>
        <v>0</v>
      </c>
      <c r="AO38" s="170"/>
      <c r="AP38" s="170"/>
      <c r="AQ38" s="170"/>
      <c r="AR38" s="170">
        <f t="shared" si="32"/>
        <v>0</v>
      </c>
      <c r="AS38" s="170">
        <f>IF($E38&gt;0,AS$16*($E38),0)</f>
        <v>0</v>
      </c>
      <c r="AT38" s="170"/>
      <c r="AU38" s="170"/>
      <c r="AV38" s="170"/>
      <c r="AW38" s="170"/>
      <c r="AY38" s="162" t="s">
        <v>463</v>
      </c>
      <c r="AZ38" s="162" t="s">
        <v>720</v>
      </c>
      <c r="BA38" s="28">
        <f t="shared" si="7"/>
        <v>0</v>
      </c>
    </row>
    <row r="39" spans="2:53" ht="46.5" x14ac:dyDescent="0.4">
      <c r="B39" s="162" t="s">
        <v>464</v>
      </c>
      <c r="C39" s="162" t="s">
        <v>721</v>
      </c>
      <c r="D39" s="55">
        <f>'Controls and SOA'!D32</f>
        <v>0</v>
      </c>
      <c r="E39" s="58">
        <f t="shared" si="2"/>
        <v>0</v>
      </c>
      <c r="F39" s="32"/>
      <c r="G39" s="170"/>
      <c r="H39" s="170"/>
      <c r="I39" s="170"/>
      <c r="J39" s="170">
        <f t="shared" si="10"/>
        <v>0</v>
      </c>
      <c r="K39" s="170"/>
      <c r="L39" s="170"/>
      <c r="M39" s="170"/>
      <c r="N39" s="170"/>
      <c r="O39" s="170"/>
      <c r="P39" s="170"/>
      <c r="Q39" s="170"/>
      <c r="R39" s="170"/>
      <c r="S39" s="170"/>
      <c r="T39" s="170"/>
      <c r="U39" s="170"/>
      <c r="V39" s="170"/>
      <c r="W39" s="170"/>
      <c r="X39" s="170"/>
      <c r="Y39" s="170">
        <f t="shared" si="31"/>
        <v>0</v>
      </c>
      <c r="Z39" s="170">
        <f t="shared" si="31"/>
        <v>0</v>
      </c>
      <c r="AA39" s="170">
        <f t="shared" si="25"/>
        <v>0</v>
      </c>
      <c r="AB39" s="170">
        <f t="shared" si="25"/>
        <v>0</v>
      </c>
      <c r="AC39" s="170"/>
      <c r="AD39" s="170"/>
      <c r="AE39" s="170">
        <f>IF($E39&gt;0,AE$16*($E39),0)</f>
        <v>0</v>
      </c>
      <c r="AF39" s="170"/>
      <c r="AG39" s="170"/>
      <c r="AH39" s="170"/>
      <c r="AI39" s="170"/>
      <c r="AJ39" s="170"/>
      <c r="AK39" s="170"/>
      <c r="AL39" s="170">
        <f>IF($E39&gt;0,AL$16*($E39),0)</f>
        <v>0</v>
      </c>
      <c r="AM39" s="170"/>
      <c r="AN39" s="170">
        <f>IF($E39&gt;0,AN$16*($E39),0)</f>
        <v>0</v>
      </c>
      <c r="AO39" s="170"/>
      <c r="AP39" s="170"/>
      <c r="AQ39" s="170"/>
      <c r="AR39" s="170">
        <f t="shared" si="32"/>
        <v>0</v>
      </c>
      <c r="AS39" s="170">
        <f>IF($E39&gt;0,AS$16*($E39),0)</f>
        <v>0</v>
      </c>
      <c r="AT39" s="170"/>
      <c r="AU39" s="170"/>
      <c r="AV39" s="170"/>
      <c r="AW39" s="170"/>
      <c r="AY39" s="162" t="s">
        <v>464</v>
      </c>
      <c r="AZ39" s="162" t="s">
        <v>721</v>
      </c>
      <c r="BA39" s="28">
        <f t="shared" si="7"/>
        <v>0</v>
      </c>
    </row>
    <row r="40" spans="2:53" ht="23.25" x14ac:dyDescent="0.4">
      <c r="B40" s="162" t="s">
        <v>465</v>
      </c>
      <c r="C40" s="162" t="s">
        <v>722</v>
      </c>
      <c r="D40" s="55">
        <f>'Controls and SOA'!D33</f>
        <v>0</v>
      </c>
      <c r="E40" s="58">
        <f t="shared" si="2"/>
        <v>0</v>
      </c>
      <c r="F40" s="32"/>
      <c r="G40" s="170"/>
      <c r="H40" s="170"/>
      <c r="I40" s="170"/>
      <c r="J40" s="170"/>
      <c r="K40" s="170"/>
      <c r="L40" s="170"/>
      <c r="M40" s="170"/>
      <c r="N40" s="170"/>
      <c r="O40" s="170"/>
      <c r="P40" s="170"/>
      <c r="Q40" s="170"/>
      <c r="R40" s="170"/>
      <c r="S40" s="170"/>
      <c r="T40" s="170"/>
      <c r="U40" s="170"/>
      <c r="V40" s="170"/>
      <c r="W40" s="170"/>
      <c r="X40" s="170"/>
      <c r="Y40" s="170"/>
      <c r="Z40" s="170"/>
      <c r="AA40" s="170">
        <f>IF($E40&gt;0,AA$16*($E40),0)</f>
        <v>0</v>
      </c>
      <c r="AB40" s="170"/>
      <c r="AC40" s="170"/>
      <c r="AD40" s="170"/>
      <c r="AE40" s="170"/>
      <c r="AF40" s="170"/>
      <c r="AG40" s="170"/>
      <c r="AH40" s="170"/>
      <c r="AI40" s="170"/>
      <c r="AJ40" s="170"/>
      <c r="AK40" s="170"/>
      <c r="AL40" s="170"/>
      <c r="AM40" s="170">
        <f t="shared" ref="AM40:AM47" si="33">IF($E40&gt;0,AM$16*($E40),0)</f>
        <v>0</v>
      </c>
      <c r="AN40" s="170"/>
      <c r="AO40" s="170"/>
      <c r="AP40" s="170"/>
      <c r="AQ40" s="170"/>
      <c r="AR40" s="170"/>
      <c r="AS40" s="170"/>
      <c r="AT40" s="170"/>
      <c r="AU40" s="170"/>
      <c r="AV40" s="170"/>
      <c r="AW40" s="170"/>
      <c r="AY40" s="162" t="s">
        <v>465</v>
      </c>
      <c r="AZ40" s="162" t="s">
        <v>722</v>
      </c>
      <c r="BA40" s="28">
        <f t="shared" si="7"/>
        <v>0</v>
      </c>
    </row>
    <row r="41" spans="2:53" ht="23.25" x14ac:dyDescent="0.4">
      <c r="B41" s="162" t="s">
        <v>466</v>
      </c>
      <c r="C41" s="162" t="s">
        <v>723</v>
      </c>
      <c r="D41" s="55">
        <f>'Controls and SOA'!D34</f>
        <v>0</v>
      </c>
      <c r="E41" s="58">
        <f t="shared" si="2"/>
        <v>0</v>
      </c>
      <c r="F41" s="32"/>
      <c r="G41" s="170"/>
      <c r="H41" s="170"/>
      <c r="I41" s="170"/>
      <c r="J41" s="170"/>
      <c r="K41" s="170"/>
      <c r="L41" s="170"/>
      <c r="M41" s="170"/>
      <c r="N41" s="170"/>
      <c r="O41" s="170"/>
      <c r="P41" s="170"/>
      <c r="Q41" s="170"/>
      <c r="R41" s="170"/>
      <c r="S41" s="170"/>
      <c r="T41" s="170"/>
      <c r="U41" s="170"/>
      <c r="V41" s="170"/>
      <c r="W41" s="170"/>
      <c r="X41" s="170"/>
      <c r="Y41" s="170"/>
      <c r="Z41" s="170"/>
      <c r="AA41" s="170">
        <f>IF($E41&gt;0,AA$16*($E41),0)</f>
        <v>0</v>
      </c>
      <c r="AB41" s="170"/>
      <c r="AC41" s="170"/>
      <c r="AD41" s="170">
        <f>IF($E41&gt;0,AD$16*($E41),0)</f>
        <v>0</v>
      </c>
      <c r="AE41" s="170"/>
      <c r="AF41" s="170"/>
      <c r="AG41" s="170"/>
      <c r="AH41" s="170"/>
      <c r="AI41" s="170"/>
      <c r="AJ41" s="170"/>
      <c r="AK41" s="170"/>
      <c r="AL41" s="170"/>
      <c r="AM41" s="170">
        <f t="shared" si="33"/>
        <v>0</v>
      </c>
      <c r="AN41" s="170"/>
      <c r="AO41" s="170"/>
      <c r="AP41" s="170"/>
      <c r="AQ41" s="170"/>
      <c r="AR41" s="170"/>
      <c r="AS41" s="170"/>
      <c r="AT41" s="170"/>
      <c r="AU41" s="170"/>
      <c r="AV41" s="170"/>
      <c r="AW41" s="170"/>
      <c r="AY41" s="162" t="s">
        <v>466</v>
      </c>
      <c r="AZ41" s="162" t="s">
        <v>723</v>
      </c>
      <c r="BA41" s="28">
        <f t="shared" si="7"/>
        <v>0</v>
      </c>
    </row>
    <row r="42" spans="2:53" ht="23.25" x14ac:dyDescent="0.4">
      <c r="B42" s="162" t="s">
        <v>467</v>
      </c>
      <c r="C42" s="162" t="s">
        <v>724</v>
      </c>
      <c r="D42" s="55">
        <f>'Controls and SOA'!D35</f>
        <v>0</v>
      </c>
      <c r="E42" s="58">
        <f t="shared" si="2"/>
        <v>0</v>
      </c>
      <c r="F42" s="32"/>
      <c r="G42" s="170"/>
      <c r="H42" s="170"/>
      <c r="I42" s="170"/>
      <c r="J42" s="170">
        <f>IF($E42&gt;0,J$16*($E42),0)</f>
        <v>0</v>
      </c>
      <c r="K42" s="170"/>
      <c r="L42" s="170"/>
      <c r="M42" s="170"/>
      <c r="N42" s="170"/>
      <c r="O42" s="170"/>
      <c r="P42" s="170"/>
      <c r="Q42" s="170"/>
      <c r="R42" s="170"/>
      <c r="S42" s="170"/>
      <c r="T42" s="170"/>
      <c r="U42" s="170"/>
      <c r="V42" s="170"/>
      <c r="W42" s="170">
        <f>IF($E42&gt;0,W$16*($E42),0)</f>
        <v>0</v>
      </c>
      <c r="X42" s="170"/>
      <c r="Y42" s="170"/>
      <c r="Z42" s="170"/>
      <c r="AA42" s="170"/>
      <c r="AB42" s="170">
        <f>IF($E42&gt;0,AB$16*($E42),0)</f>
        <v>0</v>
      </c>
      <c r="AC42" s="170"/>
      <c r="AD42" s="170"/>
      <c r="AE42" s="170"/>
      <c r="AF42" s="170"/>
      <c r="AG42" s="170">
        <f>IF($E42&gt;0,AG$16*($E42),0)</f>
        <v>0</v>
      </c>
      <c r="AH42" s="170"/>
      <c r="AI42" s="170"/>
      <c r="AJ42" s="170"/>
      <c r="AK42" s="170"/>
      <c r="AL42" s="170"/>
      <c r="AM42" s="170">
        <f t="shared" si="33"/>
        <v>0</v>
      </c>
      <c r="AN42" s="170"/>
      <c r="AO42" s="170"/>
      <c r="AP42" s="170"/>
      <c r="AQ42" s="170"/>
      <c r="AR42" s="170"/>
      <c r="AS42" s="170"/>
      <c r="AT42" s="170"/>
      <c r="AU42" s="170">
        <f>IF($E42&gt;0,AU$16*($E42),0)</f>
        <v>0</v>
      </c>
      <c r="AV42" s="170"/>
      <c r="AW42" s="170"/>
      <c r="AY42" s="162" t="s">
        <v>467</v>
      </c>
      <c r="AZ42" s="162" t="s">
        <v>724</v>
      </c>
      <c r="BA42" s="28">
        <f t="shared" si="7"/>
        <v>0</v>
      </c>
    </row>
    <row r="43" spans="2:53" x14ac:dyDescent="0.4">
      <c r="B43" s="162" t="s">
        <v>468</v>
      </c>
      <c r="C43" s="162" t="s">
        <v>725</v>
      </c>
      <c r="D43" s="55">
        <f>'Controls and SOA'!D36</f>
        <v>0</v>
      </c>
      <c r="E43" s="58">
        <f t="shared" si="2"/>
        <v>0</v>
      </c>
      <c r="F43" s="32"/>
      <c r="G43" s="170"/>
      <c r="H43" s="170"/>
      <c r="I43" s="170"/>
      <c r="J43" s="170"/>
      <c r="K43" s="170"/>
      <c r="L43" s="170"/>
      <c r="M43" s="170"/>
      <c r="N43" s="170"/>
      <c r="O43" s="170"/>
      <c r="P43" s="170"/>
      <c r="Q43" s="170"/>
      <c r="R43" s="170"/>
      <c r="S43" s="170"/>
      <c r="T43" s="170">
        <f>IF($E43&gt;0,T$16*($E43),0)</f>
        <v>0</v>
      </c>
      <c r="U43" s="170"/>
      <c r="V43" s="170"/>
      <c r="W43" s="170"/>
      <c r="X43" s="170">
        <f>IF($E43&gt;0,X$16*($E43),0)</f>
        <v>0</v>
      </c>
      <c r="Y43" s="170"/>
      <c r="Z43" s="170"/>
      <c r="AA43" s="170"/>
      <c r="AB43" s="170"/>
      <c r="AC43" s="170"/>
      <c r="AD43" s="170">
        <f t="shared" ref="AD43:AD49" si="34">IF($E43&gt;0,AD$16*($E43),0)</f>
        <v>0</v>
      </c>
      <c r="AE43" s="170"/>
      <c r="AF43" s="170"/>
      <c r="AG43" s="170"/>
      <c r="AH43" s="170"/>
      <c r="AI43" s="170"/>
      <c r="AJ43" s="170"/>
      <c r="AK43" s="170"/>
      <c r="AL43" s="170">
        <f t="shared" ref="AL43:AL49" si="35">IF($E43&gt;0,AL$16*($E43),0)</f>
        <v>0</v>
      </c>
      <c r="AM43" s="170">
        <f t="shared" si="33"/>
        <v>0</v>
      </c>
      <c r="AN43" s="170">
        <f t="shared" ref="AN43:AP47" si="36">IF($E43&gt;0,AN$16*($E43),0)</f>
        <v>0</v>
      </c>
      <c r="AO43" s="170">
        <f t="shared" si="36"/>
        <v>0</v>
      </c>
      <c r="AP43" s="170">
        <f t="shared" si="36"/>
        <v>0</v>
      </c>
      <c r="AQ43" s="170"/>
      <c r="AR43" s="170">
        <f t="shared" ref="AR43:AR47" si="37">IF($E43&gt;0,AR$16*($E43),0)</f>
        <v>0</v>
      </c>
      <c r="AS43" s="170">
        <f t="shared" ref="AS43:AT49" si="38">IF($E43&gt;0,AS$16*($E43),0)</f>
        <v>0</v>
      </c>
      <c r="AT43" s="170">
        <f t="shared" si="38"/>
        <v>0</v>
      </c>
      <c r="AU43" s="170"/>
      <c r="AV43" s="170">
        <f>IF($E43&gt;0,AV$16*($E43),0)</f>
        <v>0</v>
      </c>
      <c r="AW43" s="170">
        <f>IF($E43&gt;0,AW$16*($E43),0)</f>
        <v>0</v>
      </c>
      <c r="AY43" s="162" t="s">
        <v>468</v>
      </c>
      <c r="AZ43" s="162" t="s">
        <v>725</v>
      </c>
      <c r="BA43" s="28">
        <f t="shared" si="7"/>
        <v>0</v>
      </c>
    </row>
    <row r="44" spans="2:53" ht="23.25" x14ac:dyDescent="0.4">
      <c r="B44" s="162" t="s">
        <v>469</v>
      </c>
      <c r="C44" s="162" t="s">
        <v>726</v>
      </c>
      <c r="D44" s="55">
        <f>'Controls and SOA'!D37</f>
        <v>0</v>
      </c>
      <c r="E44" s="58">
        <f t="shared" si="2"/>
        <v>0</v>
      </c>
      <c r="F44" s="32"/>
      <c r="G44" s="170">
        <f>IF($E44&gt;0,G$16*($E44),0)</f>
        <v>0</v>
      </c>
      <c r="H44" s="170"/>
      <c r="I44" s="170"/>
      <c r="J44" s="170"/>
      <c r="K44" s="170">
        <f>IF($E44&gt;0,K$16*($E44),0)</f>
        <v>0</v>
      </c>
      <c r="L44" s="170">
        <f>IF($E44&gt;0,L$16*($E44),0)</f>
        <v>0</v>
      </c>
      <c r="M44" s="170">
        <f>IF($E44&gt;0,M$16*($E44),0)</f>
        <v>0</v>
      </c>
      <c r="N44" s="170"/>
      <c r="O44" s="170"/>
      <c r="P44" s="170">
        <f>IF($E44&gt;0,P$16*($E44),0)</f>
        <v>0</v>
      </c>
      <c r="Q44" s="170"/>
      <c r="R44" s="170"/>
      <c r="S44" s="170"/>
      <c r="T44" s="170">
        <f>IF($E44&gt;0,T$16*($E44),0)</f>
        <v>0</v>
      </c>
      <c r="U44" s="170"/>
      <c r="V44" s="170"/>
      <c r="W44" s="170"/>
      <c r="X44" s="170">
        <f>IF($E44&gt;0,X$16*($E44),0)</f>
        <v>0</v>
      </c>
      <c r="Y44" s="170"/>
      <c r="Z44" s="170"/>
      <c r="AA44" s="170"/>
      <c r="AB44" s="170"/>
      <c r="AC44" s="170"/>
      <c r="AD44" s="170">
        <f t="shared" si="34"/>
        <v>0</v>
      </c>
      <c r="AE44" s="170"/>
      <c r="AF44" s="170"/>
      <c r="AG44" s="170"/>
      <c r="AH44" s="170"/>
      <c r="AI44" s="170"/>
      <c r="AJ44" s="170"/>
      <c r="AK44" s="170"/>
      <c r="AL44" s="170">
        <f t="shared" si="35"/>
        <v>0</v>
      </c>
      <c r="AM44" s="170">
        <f t="shared" si="33"/>
        <v>0</v>
      </c>
      <c r="AN44" s="170">
        <f t="shared" si="36"/>
        <v>0</v>
      </c>
      <c r="AO44" s="170">
        <f t="shared" si="36"/>
        <v>0</v>
      </c>
      <c r="AP44" s="170">
        <f t="shared" si="36"/>
        <v>0</v>
      </c>
      <c r="AQ44" s="170">
        <f>IF($E44&gt;0,AQ$16*($E44),0)</f>
        <v>0</v>
      </c>
      <c r="AR44" s="170">
        <f t="shared" si="37"/>
        <v>0</v>
      </c>
      <c r="AS44" s="170">
        <f t="shared" si="38"/>
        <v>0</v>
      </c>
      <c r="AT44" s="170">
        <f t="shared" si="38"/>
        <v>0</v>
      </c>
      <c r="AU44" s="170"/>
      <c r="AV44" s="170">
        <f>IF($E44&gt;0,AV$16*($E44),0)</f>
        <v>0</v>
      </c>
      <c r="AW44" s="170">
        <f>IF($E44&gt;0,AW$16*($E44),0)</f>
        <v>0</v>
      </c>
      <c r="AY44" s="162" t="s">
        <v>469</v>
      </c>
      <c r="AZ44" s="162" t="s">
        <v>726</v>
      </c>
      <c r="BA44" s="28">
        <f t="shared" si="7"/>
        <v>0</v>
      </c>
    </row>
    <row r="45" spans="2:53" ht="23.25" x14ac:dyDescent="0.4">
      <c r="B45" s="162" t="s">
        <v>470</v>
      </c>
      <c r="C45" s="162" t="s">
        <v>727</v>
      </c>
      <c r="D45" s="55">
        <f>'Controls and SOA'!D38</f>
        <v>0</v>
      </c>
      <c r="E45" s="58">
        <f t="shared" si="2"/>
        <v>0</v>
      </c>
      <c r="F45" s="32"/>
      <c r="G45" s="170"/>
      <c r="H45" s="170"/>
      <c r="I45" s="170"/>
      <c r="J45" s="170"/>
      <c r="K45" s="170"/>
      <c r="L45" s="170"/>
      <c r="M45" s="170"/>
      <c r="N45" s="170"/>
      <c r="O45" s="170"/>
      <c r="P45" s="170"/>
      <c r="Q45" s="170"/>
      <c r="R45" s="170"/>
      <c r="S45" s="170"/>
      <c r="T45" s="170">
        <f>IF($E45&gt;0,T$16*($E45),0)</f>
        <v>0</v>
      </c>
      <c r="U45" s="170"/>
      <c r="V45" s="170"/>
      <c r="W45" s="170"/>
      <c r="X45" s="170"/>
      <c r="Y45" s="170"/>
      <c r="Z45" s="170"/>
      <c r="AA45" s="170"/>
      <c r="AB45" s="170"/>
      <c r="AC45" s="170"/>
      <c r="AD45" s="170">
        <f t="shared" si="34"/>
        <v>0</v>
      </c>
      <c r="AE45" s="170"/>
      <c r="AF45" s="170"/>
      <c r="AG45" s="170"/>
      <c r="AH45" s="170"/>
      <c r="AI45" s="170"/>
      <c r="AJ45" s="170"/>
      <c r="AK45" s="170"/>
      <c r="AL45" s="170">
        <f t="shared" si="35"/>
        <v>0</v>
      </c>
      <c r="AM45" s="170">
        <f t="shared" si="33"/>
        <v>0</v>
      </c>
      <c r="AN45" s="170">
        <f t="shared" si="36"/>
        <v>0</v>
      </c>
      <c r="AO45" s="170">
        <f t="shared" si="36"/>
        <v>0</v>
      </c>
      <c r="AP45" s="170">
        <f t="shared" si="36"/>
        <v>0</v>
      </c>
      <c r="AQ45" s="170"/>
      <c r="AR45" s="170">
        <f t="shared" si="37"/>
        <v>0</v>
      </c>
      <c r="AS45" s="170">
        <f t="shared" si="38"/>
        <v>0</v>
      </c>
      <c r="AT45" s="170">
        <f t="shared" si="38"/>
        <v>0</v>
      </c>
      <c r="AU45" s="170"/>
      <c r="AV45" s="170">
        <f>IF($E45&gt;0,AV$16*($E45),0)</f>
        <v>0</v>
      </c>
      <c r="AW45" s="170"/>
      <c r="AY45" s="162" t="s">
        <v>470</v>
      </c>
      <c r="AZ45" s="162" t="s">
        <v>727</v>
      </c>
      <c r="BA45" s="28">
        <f t="shared" si="7"/>
        <v>0</v>
      </c>
    </row>
    <row r="46" spans="2:53" ht="23.25" x14ac:dyDescent="0.4">
      <c r="B46" s="162" t="s">
        <v>471</v>
      </c>
      <c r="C46" s="162" t="s">
        <v>728</v>
      </c>
      <c r="D46" s="55">
        <f>'Controls and SOA'!D39</f>
        <v>0</v>
      </c>
      <c r="E46" s="58">
        <f t="shared" si="2"/>
        <v>0</v>
      </c>
      <c r="F46" s="32"/>
      <c r="G46" s="170"/>
      <c r="H46" s="170"/>
      <c r="I46" s="170"/>
      <c r="J46" s="170"/>
      <c r="K46" s="170"/>
      <c r="L46" s="170"/>
      <c r="M46" s="170"/>
      <c r="N46" s="170"/>
      <c r="O46" s="170"/>
      <c r="P46" s="170"/>
      <c r="Q46" s="170"/>
      <c r="R46" s="170"/>
      <c r="S46" s="170"/>
      <c r="T46" s="170">
        <f>IF($E46&gt;0,T$16*($E46),0)</f>
        <v>0</v>
      </c>
      <c r="U46" s="170"/>
      <c r="V46" s="170"/>
      <c r="W46" s="170"/>
      <c r="X46" s="170"/>
      <c r="Y46" s="170"/>
      <c r="Z46" s="170"/>
      <c r="AA46" s="170"/>
      <c r="AB46" s="170"/>
      <c r="AC46" s="170"/>
      <c r="AD46" s="170">
        <f t="shared" si="34"/>
        <v>0</v>
      </c>
      <c r="AE46" s="170"/>
      <c r="AF46" s="170"/>
      <c r="AG46" s="170"/>
      <c r="AH46" s="170"/>
      <c r="AI46" s="170"/>
      <c r="AJ46" s="170"/>
      <c r="AK46" s="170"/>
      <c r="AL46" s="170">
        <f t="shared" si="35"/>
        <v>0</v>
      </c>
      <c r="AM46" s="170">
        <f t="shared" si="33"/>
        <v>0</v>
      </c>
      <c r="AN46" s="170">
        <f t="shared" si="36"/>
        <v>0</v>
      </c>
      <c r="AO46" s="170">
        <f t="shared" si="36"/>
        <v>0</v>
      </c>
      <c r="AP46" s="170">
        <f t="shared" si="36"/>
        <v>0</v>
      </c>
      <c r="AQ46" s="170"/>
      <c r="AR46" s="170">
        <f t="shared" si="37"/>
        <v>0</v>
      </c>
      <c r="AS46" s="170">
        <f t="shared" si="38"/>
        <v>0</v>
      </c>
      <c r="AT46" s="170">
        <f t="shared" si="38"/>
        <v>0</v>
      </c>
      <c r="AU46" s="170"/>
      <c r="AV46" s="170">
        <f>IF($E46&gt;0,AV$16*($E46),0)</f>
        <v>0</v>
      </c>
      <c r="AW46" s="170"/>
      <c r="AY46" s="162" t="s">
        <v>471</v>
      </c>
      <c r="AZ46" s="162" t="s">
        <v>728</v>
      </c>
      <c r="BA46" s="28">
        <f t="shared" si="7"/>
        <v>0</v>
      </c>
    </row>
    <row r="47" spans="2:53" ht="23.25" x14ac:dyDescent="0.4">
      <c r="B47" s="162" t="s">
        <v>472</v>
      </c>
      <c r="C47" s="162" t="s">
        <v>729</v>
      </c>
      <c r="D47" s="55">
        <f>'Controls and SOA'!D40</f>
        <v>0</v>
      </c>
      <c r="E47" s="58">
        <f t="shared" si="2"/>
        <v>0</v>
      </c>
      <c r="F47" s="32"/>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f t="shared" si="34"/>
        <v>0</v>
      </c>
      <c r="AE47" s="170"/>
      <c r="AF47" s="170"/>
      <c r="AG47" s="170"/>
      <c r="AH47" s="170"/>
      <c r="AI47" s="170"/>
      <c r="AJ47" s="170"/>
      <c r="AK47" s="170"/>
      <c r="AL47" s="170">
        <f t="shared" si="35"/>
        <v>0</v>
      </c>
      <c r="AM47" s="170">
        <f t="shared" si="33"/>
        <v>0</v>
      </c>
      <c r="AN47" s="170">
        <f t="shared" si="36"/>
        <v>0</v>
      </c>
      <c r="AO47" s="170">
        <f t="shared" si="36"/>
        <v>0</v>
      </c>
      <c r="AP47" s="170">
        <f t="shared" si="36"/>
        <v>0</v>
      </c>
      <c r="AQ47" s="170"/>
      <c r="AR47" s="170">
        <f t="shared" si="37"/>
        <v>0</v>
      </c>
      <c r="AS47" s="170">
        <f t="shared" si="38"/>
        <v>0</v>
      </c>
      <c r="AT47" s="170">
        <f t="shared" si="38"/>
        <v>0</v>
      </c>
      <c r="AU47" s="170"/>
      <c r="AV47" s="170">
        <f>IF($E47&gt;0,AV$16*($E47),0)</f>
        <v>0</v>
      </c>
      <c r="AW47" s="170"/>
      <c r="AY47" s="162" t="s">
        <v>472</v>
      </c>
      <c r="AZ47" s="162" t="s">
        <v>729</v>
      </c>
      <c r="BA47" s="28">
        <f t="shared" si="7"/>
        <v>0</v>
      </c>
    </row>
    <row r="48" spans="2:53" ht="34.9" x14ac:dyDescent="0.4">
      <c r="B48" s="162" t="s">
        <v>473</v>
      </c>
      <c r="C48" s="162" t="s">
        <v>730</v>
      </c>
      <c r="D48" s="55">
        <f>'Controls and SOA'!D41</f>
        <v>0</v>
      </c>
      <c r="E48" s="58">
        <f t="shared" si="2"/>
        <v>0</v>
      </c>
      <c r="F48" s="32"/>
      <c r="G48" s="170"/>
      <c r="H48" s="170"/>
      <c r="I48" s="170"/>
      <c r="J48" s="170">
        <f>IF($E48&gt;0,J$16*($E48),0)</f>
        <v>0</v>
      </c>
      <c r="K48" s="170"/>
      <c r="L48" s="170"/>
      <c r="M48" s="170"/>
      <c r="N48" s="170"/>
      <c r="O48" s="170"/>
      <c r="P48" s="170"/>
      <c r="Q48" s="170"/>
      <c r="R48" s="170"/>
      <c r="S48" s="170"/>
      <c r="T48" s="170"/>
      <c r="U48" s="170"/>
      <c r="V48" s="170"/>
      <c r="W48" s="170"/>
      <c r="X48" s="170"/>
      <c r="Y48" s="170"/>
      <c r="Z48" s="170"/>
      <c r="AA48" s="170"/>
      <c r="AB48" s="170"/>
      <c r="AC48" s="170"/>
      <c r="AD48" s="170">
        <f t="shared" si="34"/>
        <v>0</v>
      </c>
      <c r="AE48" s="170"/>
      <c r="AF48" s="170"/>
      <c r="AG48" s="170"/>
      <c r="AH48" s="170"/>
      <c r="AI48" s="170"/>
      <c r="AJ48" s="170"/>
      <c r="AK48" s="170"/>
      <c r="AL48" s="170">
        <f t="shared" si="35"/>
        <v>0</v>
      </c>
      <c r="AM48" s="170"/>
      <c r="AN48" s="170">
        <f>IF($E48&gt;0,AN$16*($E48),0)</f>
        <v>0</v>
      </c>
      <c r="AO48" s="170"/>
      <c r="AP48" s="170">
        <f>IF($E48&gt;0,AP$16*($E48),0)</f>
        <v>0</v>
      </c>
      <c r="AQ48" s="170"/>
      <c r="AR48" s="170">
        <f>IF($E48&gt;0,AR$16*($E48),0)</f>
        <v>0</v>
      </c>
      <c r="AS48" s="170">
        <f t="shared" si="38"/>
        <v>0</v>
      </c>
      <c r="AT48" s="170">
        <f t="shared" si="38"/>
        <v>0</v>
      </c>
      <c r="AU48" s="170"/>
      <c r="AV48" s="170"/>
      <c r="AW48" s="170"/>
      <c r="AY48" s="162" t="s">
        <v>473</v>
      </c>
      <c r="AZ48" s="162" t="s">
        <v>730</v>
      </c>
      <c r="BA48" s="28">
        <f t="shared" si="7"/>
        <v>0</v>
      </c>
    </row>
    <row r="49" spans="2:53" ht="23.25" x14ac:dyDescent="0.4">
      <c r="B49" s="162" t="s">
        <v>474</v>
      </c>
      <c r="C49" s="162" t="s">
        <v>731</v>
      </c>
      <c r="D49" s="55">
        <f>'Controls and SOA'!D42</f>
        <v>0</v>
      </c>
      <c r="E49" s="58">
        <f t="shared" si="2"/>
        <v>0</v>
      </c>
      <c r="F49" s="32"/>
      <c r="G49" s="170"/>
      <c r="H49" s="170"/>
      <c r="I49" s="170"/>
      <c r="J49" s="170">
        <f>IF($E49&gt;0,J$16*($E49),0)</f>
        <v>0</v>
      </c>
      <c r="K49" s="170"/>
      <c r="L49" s="170"/>
      <c r="M49" s="170"/>
      <c r="N49" s="170"/>
      <c r="O49" s="170"/>
      <c r="P49" s="170"/>
      <c r="Q49" s="170"/>
      <c r="R49" s="170"/>
      <c r="S49" s="170"/>
      <c r="T49" s="170"/>
      <c r="U49" s="170"/>
      <c r="V49" s="170"/>
      <c r="W49" s="170"/>
      <c r="X49" s="170"/>
      <c r="Y49" s="170"/>
      <c r="Z49" s="170"/>
      <c r="AA49" s="170"/>
      <c r="AB49" s="170"/>
      <c r="AC49" s="170"/>
      <c r="AD49" s="170">
        <f t="shared" si="34"/>
        <v>0</v>
      </c>
      <c r="AE49" s="170"/>
      <c r="AF49" s="170"/>
      <c r="AG49" s="170"/>
      <c r="AH49" s="170"/>
      <c r="AI49" s="170"/>
      <c r="AJ49" s="170"/>
      <c r="AK49" s="170"/>
      <c r="AL49" s="170">
        <f t="shared" si="35"/>
        <v>0</v>
      </c>
      <c r="AM49" s="170">
        <f>IF($E49&gt;0,AM$16*($E49),0)</f>
        <v>0</v>
      </c>
      <c r="AN49" s="170">
        <f>IF($E49&gt;0,AN$16*($E49),0)</f>
        <v>0</v>
      </c>
      <c r="AO49" s="170">
        <f>IF($E49&gt;0,AO$16*($E49),0)</f>
        <v>0</v>
      </c>
      <c r="AP49" s="170">
        <f>IF($E49&gt;0,AP$16*($E49),0)</f>
        <v>0</v>
      </c>
      <c r="AQ49" s="170">
        <f>IF($E49&gt;0,AQ$16*($E49),0)</f>
        <v>0</v>
      </c>
      <c r="AR49" s="170">
        <f>IF($E49&gt;0,AR$16*($E49),0)</f>
        <v>0</v>
      </c>
      <c r="AS49" s="170">
        <f t="shared" si="38"/>
        <v>0</v>
      </c>
      <c r="AT49" s="170">
        <f t="shared" si="38"/>
        <v>0</v>
      </c>
      <c r="AU49" s="170"/>
      <c r="AV49" s="170">
        <f>IF($E49&gt;0,AV$16*($E49),0)</f>
        <v>0</v>
      </c>
      <c r="AW49" s="170"/>
      <c r="AY49" s="162" t="s">
        <v>474</v>
      </c>
      <c r="AZ49" s="162" t="s">
        <v>731</v>
      </c>
      <c r="BA49" s="28">
        <f t="shared" si="7"/>
        <v>0</v>
      </c>
    </row>
    <row r="50" spans="2:53" ht="23.25" x14ac:dyDescent="0.4">
      <c r="B50" s="162" t="s">
        <v>475</v>
      </c>
      <c r="C50" s="162" t="s">
        <v>732</v>
      </c>
      <c r="D50" s="55">
        <f>'Controls and SOA'!D43</f>
        <v>0</v>
      </c>
      <c r="E50" s="58">
        <f t="shared" ref="E50:E86" si="39">IF(D50="NA", 0, IF(D50=0,0,5-D50))</f>
        <v>0</v>
      </c>
      <c r="F50" s="32"/>
      <c r="G50" s="170"/>
      <c r="H50" s="170"/>
      <c r="I50" s="170"/>
      <c r="J50" s="170">
        <f>IF($E50&gt;0,J$16*($E50),0)</f>
        <v>0</v>
      </c>
      <c r="K50" s="170">
        <f>IF($E50&gt;0,K$16*($E50),0)</f>
        <v>0</v>
      </c>
      <c r="L50" s="170"/>
      <c r="M50" s="170"/>
      <c r="N50" s="170"/>
      <c r="O50" s="170"/>
      <c r="P50" s="170"/>
      <c r="Q50" s="170"/>
      <c r="R50" s="170"/>
      <c r="S50" s="170"/>
      <c r="T50" s="170"/>
      <c r="U50" s="170"/>
      <c r="V50" s="170"/>
      <c r="W50" s="170"/>
      <c r="X50" s="170"/>
      <c r="Y50" s="170">
        <f>IF($E50&gt;0,Y$16*($E50),0)</f>
        <v>0</v>
      </c>
      <c r="Z50" s="170">
        <f>IF($E50&gt;0,Z$16*($E50),0)</f>
        <v>0</v>
      </c>
      <c r="AA50" s="170"/>
      <c r="AB50" s="170"/>
      <c r="AC50" s="170"/>
      <c r="AD50" s="170"/>
      <c r="AE50" s="170"/>
      <c r="AF50" s="170"/>
      <c r="AG50" s="170"/>
      <c r="AH50" s="170"/>
      <c r="AI50" s="170"/>
      <c r="AJ50" s="170"/>
      <c r="AK50" s="170"/>
      <c r="AL50" s="170"/>
      <c r="AM50" s="170">
        <f>IF($E50&gt;0,AM$16*($E50),0)</f>
        <v>0</v>
      </c>
      <c r="AN50" s="170"/>
      <c r="AO50" s="170"/>
      <c r="AP50" s="170">
        <f>IF($E50&gt;0,AP$16*($E50),0)</f>
        <v>0</v>
      </c>
      <c r="AQ50" s="170"/>
      <c r="AR50" s="170"/>
      <c r="AS50" s="170"/>
      <c r="AT50" s="170">
        <f t="shared" ref="AT50:AT55" si="40">IF($E50&gt;0,AT$16*($E50),0)</f>
        <v>0</v>
      </c>
      <c r="AU50" s="170"/>
      <c r="AV50" s="170"/>
      <c r="AW50" s="170"/>
      <c r="AY50" s="162" t="s">
        <v>475</v>
      </c>
      <c r="AZ50" s="162" t="s">
        <v>732</v>
      </c>
      <c r="BA50" s="28">
        <f t="shared" si="7"/>
        <v>0</v>
      </c>
    </row>
    <row r="51" spans="2:53" ht="34.9" x14ac:dyDescent="0.4">
      <c r="B51" s="162" t="s">
        <v>476</v>
      </c>
      <c r="C51" s="162" t="s">
        <v>733</v>
      </c>
      <c r="D51" s="55">
        <f>'Controls and SOA'!D44</f>
        <v>0</v>
      </c>
      <c r="E51" s="58">
        <f t="shared" si="39"/>
        <v>0</v>
      </c>
      <c r="F51" s="32"/>
      <c r="G51" s="170"/>
      <c r="H51" s="170"/>
      <c r="I51" s="170"/>
      <c r="J51" s="170">
        <f>IF($E51&gt;0,J$16*($E51),0)</f>
        <v>0</v>
      </c>
      <c r="K51" s="170"/>
      <c r="L51" s="170"/>
      <c r="M51" s="170"/>
      <c r="N51" s="170"/>
      <c r="O51" s="170"/>
      <c r="P51" s="170"/>
      <c r="Q51" s="170"/>
      <c r="R51" s="170"/>
      <c r="S51" s="170"/>
      <c r="T51" s="170"/>
      <c r="U51" s="170"/>
      <c r="V51" s="170"/>
      <c r="W51" s="170"/>
      <c r="X51" s="170"/>
      <c r="Y51" s="170"/>
      <c r="Z51" s="170"/>
      <c r="AA51" s="170"/>
      <c r="AB51" s="170"/>
      <c r="AC51" s="170"/>
      <c r="AD51" s="170">
        <f t="shared" ref="AD51:AD58" si="41">IF($E51&gt;0,AD$16*($E51),0)</f>
        <v>0</v>
      </c>
      <c r="AE51" s="170"/>
      <c r="AF51" s="170"/>
      <c r="AG51" s="170"/>
      <c r="AH51" s="170"/>
      <c r="AI51" s="170"/>
      <c r="AJ51" s="170"/>
      <c r="AK51" s="170"/>
      <c r="AL51" s="170">
        <f>IF($E51&gt;0,AL$16*($E51),0)</f>
        <v>0</v>
      </c>
      <c r="AM51" s="170">
        <f>IF($E51&gt;0,AM$16*($E51),0)</f>
        <v>0</v>
      </c>
      <c r="AN51" s="170">
        <f>IF($E51&gt;0,AN$16*($E51),0)</f>
        <v>0</v>
      </c>
      <c r="AO51" s="170"/>
      <c r="AP51" s="170">
        <f>IF($E51&gt;0,AP$16*($E51),0)</f>
        <v>0</v>
      </c>
      <c r="AQ51" s="170"/>
      <c r="AR51" s="170">
        <f>IF($E51&gt;0,AR$16*($E51),0)</f>
        <v>0</v>
      </c>
      <c r="AS51" s="170">
        <f>IF($E51&gt;0,AS$16*($E51),0)</f>
        <v>0</v>
      </c>
      <c r="AT51" s="170">
        <f t="shared" si="40"/>
        <v>0</v>
      </c>
      <c r="AU51" s="170"/>
      <c r="AV51" s="170"/>
      <c r="AW51" s="170"/>
      <c r="AY51" s="162" t="s">
        <v>476</v>
      </c>
      <c r="AZ51" s="162" t="s">
        <v>733</v>
      </c>
      <c r="BA51" s="28">
        <f t="shared" si="7"/>
        <v>0</v>
      </c>
    </row>
    <row r="52" spans="2:53" ht="23.25" x14ac:dyDescent="0.4">
      <c r="B52" s="162" t="s">
        <v>477</v>
      </c>
      <c r="C52" s="162" t="s">
        <v>734</v>
      </c>
      <c r="D52" s="55">
        <f>'Controls and SOA'!D45</f>
        <v>0</v>
      </c>
      <c r="E52" s="58">
        <f t="shared" si="39"/>
        <v>0</v>
      </c>
      <c r="F52" s="32"/>
      <c r="G52" s="170"/>
      <c r="H52" s="170"/>
      <c r="I52" s="170"/>
      <c r="J52" s="170">
        <f>IF($E52&gt;0,J$16*($E52),0)</f>
        <v>0</v>
      </c>
      <c r="K52" s="170"/>
      <c r="L52" s="170"/>
      <c r="M52" s="170"/>
      <c r="N52" s="170"/>
      <c r="O52" s="170"/>
      <c r="P52" s="170"/>
      <c r="Q52" s="170"/>
      <c r="R52" s="170"/>
      <c r="S52" s="170"/>
      <c r="T52" s="170"/>
      <c r="U52" s="170"/>
      <c r="V52" s="170"/>
      <c r="W52" s="170"/>
      <c r="X52" s="170">
        <f>IF($E52&gt;0,X$16*($E52),0)</f>
        <v>0</v>
      </c>
      <c r="Y52" s="170"/>
      <c r="Z52" s="170"/>
      <c r="AA52" s="170"/>
      <c r="AB52" s="170"/>
      <c r="AC52" s="170"/>
      <c r="AD52" s="170">
        <f t="shared" si="41"/>
        <v>0</v>
      </c>
      <c r="AE52" s="170"/>
      <c r="AF52" s="170"/>
      <c r="AG52" s="170"/>
      <c r="AH52" s="170"/>
      <c r="AI52" s="170"/>
      <c r="AJ52" s="170"/>
      <c r="AK52" s="170"/>
      <c r="AL52" s="170">
        <f>IF($E52&gt;0,AL$16*($E52),0)</f>
        <v>0</v>
      </c>
      <c r="AM52" s="170">
        <f>IF($E52&gt;0,AM$16*($E52),0)</f>
        <v>0</v>
      </c>
      <c r="AN52" s="170">
        <f>IF($E52&gt;0,AN$16*($E52),0)</f>
        <v>0</v>
      </c>
      <c r="AO52" s="170">
        <f>IF($E52&gt;0,AO$16*($E52),0)</f>
        <v>0</v>
      </c>
      <c r="AP52" s="170">
        <f>IF($E52&gt;0,AP$16*($E52),0)</f>
        <v>0</v>
      </c>
      <c r="AQ52" s="170">
        <f>IF($E52&gt;0,AQ$16*($E52),0)</f>
        <v>0</v>
      </c>
      <c r="AR52" s="170">
        <f>IF($E52&gt;0,AR$16*($E52),0)</f>
        <v>0</v>
      </c>
      <c r="AS52" s="170">
        <f>IF($E52&gt;0,AS$16*($E52),0)</f>
        <v>0</v>
      </c>
      <c r="AT52" s="170">
        <f t="shared" si="40"/>
        <v>0</v>
      </c>
      <c r="AU52" s="170"/>
      <c r="AV52" s="170">
        <f>IF($E52&gt;0,AV$16*($E52),0)</f>
        <v>0</v>
      </c>
      <c r="AW52" s="170">
        <f>IF($E52&gt;0,AW$16*($E52),0)</f>
        <v>0</v>
      </c>
      <c r="AY52" s="162" t="s">
        <v>477</v>
      </c>
      <c r="AZ52" s="162" t="s">
        <v>734</v>
      </c>
      <c r="BA52" s="28">
        <f t="shared" si="7"/>
        <v>0</v>
      </c>
    </row>
    <row r="53" spans="2:53" ht="23.25" x14ac:dyDescent="0.4">
      <c r="B53" s="162" t="s">
        <v>478</v>
      </c>
      <c r="C53" s="162" t="s">
        <v>735</v>
      </c>
      <c r="D53" s="55">
        <f>'Controls and SOA'!D46</f>
        <v>0</v>
      </c>
      <c r="E53" s="58">
        <f t="shared" si="39"/>
        <v>0</v>
      </c>
      <c r="F53" s="32"/>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f t="shared" si="41"/>
        <v>0</v>
      </c>
      <c r="AE53" s="170"/>
      <c r="AF53" s="170"/>
      <c r="AG53" s="170"/>
      <c r="AH53" s="170"/>
      <c r="AI53" s="170"/>
      <c r="AJ53" s="170"/>
      <c r="AK53" s="170"/>
      <c r="AL53" s="170">
        <f>IF($E53&gt;0,AL$16*($E53),0)</f>
        <v>0</v>
      </c>
      <c r="AM53" s="170"/>
      <c r="AN53" s="170"/>
      <c r="AO53" s="170"/>
      <c r="AP53" s="170"/>
      <c r="AQ53" s="170"/>
      <c r="AR53" s="170"/>
      <c r="AS53" s="170"/>
      <c r="AT53" s="170">
        <f t="shared" si="40"/>
        <v>0</v>
      </c>
      <c r="AU53" s="170"/>
      <c r="AV53" s="170"/>
      <c r="AW53" s="170"/>
      <c r="AY53" s="162" t="s">
        <v>478</v>
      </c>
      <c r="AZ53" s="162" t="s">
        <v>735</v>
      </c>
      <c r="BA53" s="28">
        <f t="shared" si="7"/>
        <v>0</v>
      </c>
    </row>
    <row r="54" spans="2:53" ht="34.9" x14ac:dyDescent="0.4">
      <c r="B54" s="162" t="s">
        <v>479</v>
      </c>
      <c r="C54" s="162" t="s">
        <v>736</v>
      </c>
      <c r="D54" s="55">
        <f>'Controls and SOA'!D47</f>
        <v>0</v>
      </c>
      <c r="E54" s="58">
        <f t="shared" si="39"/>
        <v>0</v>
      </c>
      <c r="F54" s="32"/>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f t="shared" si="41"/>
        <v>0</v>
      </c>
      <c r="AE54" s="170"/>
      <c r="AF54" s="170"/>
      <c r="AG54" s="170"/>
      <c r="AH54" s="170"/>
      <c r="AI54" s="170"/>
      <c r="AJ54" s="170"/>
      <c r="AK54" s="170"/>
      <c r="AL54" s="170">
        <f>IF($E54&gt;0,AL$16*($E54),0)</f>
        <v>0</v>
      </c>
      <c r="AM54" s="170"/>
      <c r="AN54" s="170"/>
      <c r="AO54" s="170"/>
      <c r="AP54" s="170"/>
      <c r="AQ54" s="170"/>
      <c r="AR54" s="170"/>
      <c r="AS54" s="170"/>
      <c r="AT54" s="170">
        <f t="shared" si="40"/>
        <v>0</v>
      </c>
      <c r="AU54" s="170"/>
      <c r="AV54" s="170"/>
      <c r="AW54" s="170"/>
      <c r="AY54" s="162" t="s">
        <v>479</v>
      </c>
      <c r="AZ54" s="162" t="s">
        <v>736</v>
      </c>
      <c r="BA54" s="28">
        <f t="shared" si="7"/>
        <v>0</v>
      </c>
    </row>
    <row r="55" spans="2:53" ht="23.25" x14ac:dyDescent="0.4">
      <c r="B55" s="162" t="s">
        <v>480</v>
      </c>
      <c r="C55" s="162" t="s">
        <v>737</v>
      </c>
      <c r="D55" s="55">
        <f>'Controls and SOA'!D48</f>
        <v>0</v>
      </c>
      <c r="E55" s="58">
        <f t="shared" si="39"/>
        <v>0</v>
      </c>
      <c r="F55" s="32"/>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f t="shared" si="41"/>
        <v>0</v>
      </c>
      <c r="AE55" s="170"/>
      <c r="AF55" s="170"/>
      <c r="AG55" s="170"/>
      <c r="AH55" s="170"/>
      <c r="AI55" s="170"/>
      <c r="AJ55" s="170"/>
      <c r="AK55" s="170"/>
      <c r="AL55" s="170">
        <f>IF($E55&gt;0,AL$16*($E55),0)</f>
        <v>0</v>
      </c>
      <c r="AM55" s="170">
        <f>IF($E55&gt;0,AM$16*($E55),0)</f>
        <v>0</v>
      </c>
      <c r="AN55" s="170"/>
      <c r="AO55" s="170">
        <f>IF($E55&gt;0,AO$16*($E55),0)</f>
        <v>0</v>
      </c>
      <c r="AP55" s="170"/>
      <c r="AQ55" s="170"/>
      <c r="AR55" s="170"/>
      <c r="AS55" s="170">
        <f>IF($E55&gt;0,AS$16*($E55),0)</f>
        <v>0</v>
      </c>
      <c r="AT55" s="170">
        <f t="shared" si="40"/>
        <v>0</v>
      </c>
      <c r="AU55" s="170"/>
      <c r="AV55" s="170"/>
      <c r="AW55" s="170"/>
      <c r="AY55" s="162" t="s">
        <v>480</v>
      </c>
      <c r="AZ55" s="162" t="s">
        <v>737</v>
      </c>
      <c r="BA55" s="28">
        <f t="shared" si="7"/>
        <v>0</v>
      </c>
    </row>
    <row r="56" spans="2:53" ht="23.25" x14ac:dyDescent="0.4">
      <c r="B56" s="162" t="s">
        <v>481</v>
      </c>
      <c r="C56" s="162" t="s">
        <v>738</v>
      </c>
      <c r="D56" s="55">
        <f>'Controls and SOA'!D49</f>
        <v>0</v>
      </c>
      <c r="E56" s="58">
        <f t="shared" si="39"/>
        <v>0</v>
      </c>
      <c r="F56" s="32"/>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f t="shared" si="41"/>
        <v>0</v>
      </c>
      <c r="AE56" s="170"/>
      <c r="AF56" s="170"/>
      <c r="AG56" s="170"/>
      <c r="AH56" s="170">
        <f>IF($E56&gt;0,AH$16*($E56),0)</f>
        <v>0</v>
      </c>
      <c r="AI56" s="170">
        <f>IF($E56&gt;0,AI$16*($E56),0)</f>
        <v>0</v>
      </c>
      <c r="AJ56" s="170">
        <f>IF($E56&gt;0,AJ$16*($E56),0)</f>
        <v>0</v>
      </c>
      <c r="AK56" s="170"/>
      <c r="AL56" s="170"/>
      <c r="AM56" s="170">
        <f>IF($E56&gt;0,AM$16*($E56),0)</f>
        <v>0</v>
      </c>
      <c r="AN56" s="170"/>
      <c r="AO56" s="170">
        <f>IF($E56&gt;0,AO$16*($E56),0)</f>
        <v>0</v>
      </c>
      <c r="AP56" s="170"/>
      <c r="AQ56" s="170"/>
      <c r="AR56" s="170"/>
      <c r="AS56" s="170"/>
      <c r="AT56" s="170"/>
      <c r="AU56" s="170"/>
      <c r="AV56" s="170"/>
      <c r="AW56" s="170"/>
      <c r="AY56" s="162" t="s">
        <v>481</v>
      </c>
      <c r="AZ56" s="162" t="s">
        <v>738</v>
      </c>
      <c r="BA56" s="28">
        <f t="shared" si="7"/>
        <v>0</v>
      </c>
    </row>
    <row r="57" spans="2:53" ht="23.25" x14ac:dyDescent="0.4">
      <c r="B57" s="162" t="s">
        <v>482</v>
      </c>
      <c r="C57" s="162" t="s">
        <v>739</v>
      </c>
      <c r="D57" s="55">
        <f>'Controls and SOA'!D50</f>
        <v>0</v>
      </c>
      <c r="E57" s="58">
        <f t="shared" si="39"/>
        <v>0</v>
      </c>
      <c r="F57" s="32"/>
      <c r="G57" s="170"/>
      <c r="H57" s="170"/>
      <c r="I57" s="170"/>
      <c r="J57" s="170"/>
      <c r="K57" s="170"/>
      <c r="L57" s="170"/>
      <c r="M57" s="170"/>
      <c r="N57" s="170"/>
      <c r="O57" s="170"/>
      <c r="P57" s="170"/>
      <c r="Q57" s="170"/>
      <c r="R57" s="170">
        <f>IF($E57&gt;0,R$16*($E57),0)</f>
        <v>0</v>
      </c>
      <c r="S57" s="170"/>
      <c r="T57" s="170"/>
      <c r="U57" s="170"/>
      <c r="V57" s="170"/>
      <c r="W57" s="170"/>
      <c r="X57" s="170">
        <f>IF($E57&gt;0,X$16*($E57),0)</f>
        <v>0</v>
      </c>
      <c r="Y57" s="170"/>
      <c r="Z57" s="170"/>
      <c r="AA57" s="170"/>
      <c r="AB57" s="170"/>
      <c r="AC57" s="170"/>
      <c r="AD57" s="170">
        <f t="shared" si="41"/>
        <v>0</v>
      </c>
      <c r="AE57" s="170">
        <f>IF($E57&gt;0,AE$16*($E57),0)</f>
        <v>0</v>
      </c>
      <c r="AF57" s="170"/>
      <c r="AG57" s="170"/>
      <c r="AH57" s="170"/>
      <c r="AI57" s="170"/>
      <c r="AJ57" s="170"/>
      <c r="AK57" s="170"/>
      <c r="AL57" s="170"/>
      <c r="AM57" s="170"/>
      <c r="AN57" s="170"/>
      <c r="AO57" s="170"/>
      <c r="AP57" s="170">
        <f>IF($E57&gt;0,AP$16*($E57),0)</f>
        <v>0</v>
      </c>
      <c r="AQ57" s="170"/>
      <c r="AR57" s="170"/>
      <c r="AS57" s="170"/>
      <c r="AT57" s="170"/>
      <c r="AU57" s="170"/>
      <c r="AV57" s="170"/>
      <c r="AW57" s="170">
        <f>IF($E57&gt;0,AW$16*($E57),0)</f>
        <v>0</v>
      </c>
      <c r="AY57" s="162" t="s">
        <v>482</v>
      </c>
      <c r="AZ57" s="162" t="s">
        <v>739</v>
      </c>
      <c r="BA57" s="28">
        <f t="shared" si="7"/>
        <v>0</v>
      </c>
    </row>
    <row r="58" spans="2:53" ht="23.25" x14ac:dyDescent="0.4">
      <c r="B58" s="162" t="s">
        <v>483</v>
      </c>
      <c r="C58" s="162" t="s">
        <v>740</v>
      </c>
      <c r="D58" s="55">
        <f>'Controls and SOA'!D51</f>
        <v>0</v>
      </c>
      <c r="E58" s="58">
        <f t="shared" si="39"/>
        <v>0</v>
      </c>
      <c r="F58" s="32"/>
      <c r="G58" s="170"/>
      <c r="H58" s="170"/>
      <c r="I58" s="170"/>
      <c r="J58" s="170"/>
      <c r="K58" s="170"/>
      <c r="L58" s="170"/>
      <c r="M58" s="170"/>
      <c r="N58" s="170"/>
      <c r="O58" s="170"/>
      <c r="P58" s="170"/>
      <c r="Q58" s="170"/>
      <c r="R58" s="170">
        <f>IF($E58&gt;0,R$16*($E58),0)</f>
        <v>0</v>
      </c>
      <c r="S58" s="170"/>
      <c r="T58" s="170"/>
      <c r="U58" s="170"/>
      <c r="V58" s="170"/>
      <c r="W58" s="170"/>
      <c r="X58" s="170">
        <f>IF($E58&gt;0,X$16*($E58),0)</f>
        <v>0</v>
      </c>
      <c r="Y58" s="170"/>
      <c r="Z58" s="170"/>
      <c r="AA58" s="170"/>
      <c r="AB58" s="170"/>
      <c r="AC58" s="170"/>
      <c r="AD58" s="170">
        <f t="shared" si="41"/>
        <v>0</v>
      </c>
      <c r="AE58" s="170">
        <f>IF($E58&gt;0,AE$16*($E58),0)</f>
        <v>0</v>
      </c>
      <c r="AF58" s="170"/>
      <c r="AG58" s="170"/>
      <c r="AH58" s="170"/>
      <c r="AI58" s="170"/>
      <c r="AJ58" s="170"/>
      <c r="AK58" s="170"/>
      <c r="AL58" s="170"/>
      <c r="AM58" s="170"/>
      <c r="AN58" s="170"/>
      <c r="AO58" s="170"/>
      <c r="AP58" s="170">
        <f>IF($E58&gt;0,AP$16*($E58),0)</f>
        <v>0</v>
      </c>
      <c r="AQ58" s="170"/>
      <c r="AR58" s="170"/>
      <c r="AS58" s="170"/>
      <c r="AT58" s="170"/>
      <c r="AU58" s="170"/>
      <c r="AV58" s="170"/>
      <c r="AW58" s="170">
        <f>IF($E58&gt;0,AW$16*($E58),0)</f>
        <v>0</v>
      </c>
      <c r="AY58" s="162" t="s">
        <v>483</v>
      </c>
      <c r="AZ58" s="162" t="s">
        <v>740</v>
      </c>
      <c r="BA58" s="28">
        <f t="shared" si="7"/>
        <v>0</v>
      </c>
    </row>
    <row r="59" spans="2:53" ht="23.25" x14ac:dyDescent="0.4">
      <c r="B59" s="162" t="s">
        <v>484</v>
      </c>
      <c r="C59" s="162" t="s">
        <v>746</v>
      </c>
      <c r="D59" s="55">
        <f>'Controls and SOA'!D52</f>
        <v>0</v>
      </c>
      <c r="E59" s="58">
        <f t="shared" si="39"/>
        <v>0</v>
      </c>
      <c r="F59" s="32"/>
      <c r="G59" s="170"/>
      <c r="H59" s="170"/>
      <c r="I59" s="170"/>
      <c r="J59" s="170">
        <f t="shared" ref="J59:M60" si="42">IF($E59&gt;0,J$16*($E59),0)</f>
        <v>0</v>
      </c>
      <c r="K59" s="170">
        <f t="shared" si="42"/>
        <v>0</v>
      </c>
      <c r="L59" s="170">
        <f t="shared" si="42"/>
        <v>0</v>
      </c>
      <c r="M59" s="170">
        <f t="shared" si="42"/>
        <v>0</v>
      </c>
      <c r="N59" s="170"/>
      <c r="O59" s="170"/>
      <c r="P59" s="170"/>
      <c r="Q59" s="170"/>
      <c r="R59" s="170"/>
      <c r="S59" s="170"/>
      <c r="T59" s="170"/>
      <c r="U59" s="170"/>
      <c r="V59" s="170">
        <f>IF($E59&gt;0,V$16*($E59),0)</f>
        <v>0</v>
      </c>
      <c r="W59" s="170"/>
      <c r="X59" s="170"/>
      <c r="Y59" s="170">
        <f t="shared" ref="Y59:Z61" si="43">IF($E59&gt;0,Y$16*($E59),0)</f>
        <v>0</v>
      </c>
      <c r="Z59" s="170">
        <f t="shared" si="43"/>
        <v>0</v>
      </c>
      <c r="AA59" s="170"/>
      <c r="AB59" s="170"/>
      <c r="AC59" s="170"/>
      <c r="AD59" s="170"/>
      <c r="AE59" s="170"/>
      <c r="AF59" s="170"/>
      <c r="AG59" s="170"/>
      <c r="AH59" s="170"/>
      <c r="AI59" s="170"/>
      <c r="AJ59" s="170"/>
      <c r="AK59" s="170"/>
      <c r="AL59" s="170"/>
      <c r="AM59" s="170"/>
      <c r="AN59" s="170"/>
      <c r="AO59" s="170"/>
      <c r="AP59" s="170"/>
      <c r="AQ59" s="170"/>
      <c r="AR59" s="170"/>
      <c r="AS59" s="170">
        <f>IF($E59&gt;0,AS$16*($E59),0)</f>
        <v>0</v>
      </c>
      <c r="AT59" s="170">
        <f>IF($E59&gt;0,AT$16*($E59),0)</f>
        <v>0</v>
      </c>
      <c r="AU59" s="170"/>
      <c r="AV59" s="170"/>
      <c r="AW59" s="170"/>
      <c r="AY59" s="162" t="s">
        <v>484</v>
      </c>
      <c r="AZ59" s="162" t="s">
        <v>746</v>
      </c>
      <c r="BA59" s="28">
        <f t="shared" si="7"/>
        <v>0</v>
      </c>
    </row>
    <row r="60" spans="2:53" ht="23.25" x14ac:dyDescent="0.4">
      <c r="B60" s="162" t="s">
        <v>485</v>
      </c>
      <c r="C60" s="162" t="s">
        <v>741</v>
      </c>
      <c r="D60" s="55">
        <f>'Controls and SOA'!D53</f>
        <v>0</v>
      </c>
      <c r="E60" s="58">
        <f t="shared" si="39"/>
        <v>0</v>
      </c>
      <c r="F60" s="32"/>
      <c r="G60" s="170"/>
      <c r="H60" s="170"/>
      <c r="I60" s="170"/>
      <c r="J60" s="170">
        <f t="shared" si="42"/>
        <v>0</v>
      </c>
      <c r="K60" s="170">
        <f t="shared" si="42"/>
        <v>0</v>
      </c>
      <c r="L60" s="170">
        <f t="shared" si="42"/>
        <v>0</v>
      </c>
      <c r="M60" s="170">
        <f t="shared" si="42"/>
        <v>0</v>
      </c>
      <c r="N60" s="170"/>
      <c r="O60" s="170"/>
      <c r="P60" s="170"/>
      <c r="Q60" s="170">
        <f>IF($E60&gt;0,Q$16*($E60),0)</f>
        <v>0</v>
      </c>
      <c r="R60" s="170"/>
      <c r="S60" s="170"/>
      <c r="T60" s="170"/>
      <c r="U60" s="170"/>
      <c r="V60" s="170">
        <f>IF($E60&gt;0,V$16*($E60),0)</f>
        <v>0</v>
      </c>
      <c r="W60" s="170"/>
      <c r="X60" s="170"/>
      <c r="Y60" s="170">
        <f t="shared" si="43"/>
        <v>0</v>
      </c>
      <c r="Z60" s="170">
        <f t="shared" si="43"/>
        <v>0</v>
      </c>
      <c r="AA60" s="170"/>
      <c r="AB60" s="170"/>
      <c r="AC60" s="170"/>
      <c r="AD60" s="170"/>
      <c r="AE60" s="170"/>
      <c r="AF60" s="170"/>
      <c r="AG60" s="170"/>
      <c r="AH60" s="170"/>
      <c r="AI60" s="170"/>
      <c r="AJ60" s="170"/>
      <c r="AK60" s="170"/>
      <c r="AL60" s="170"/>
      <c r="AM60" s="170"/>
      <c r="AN60" s="170"/>
      <c r="AO60" s="170"/>
      <c r="AP60" s="170"/>
      <c r="AQ60" s="170"/>
      <c r="AR60" s="170"/>
      <c r="AS60" s="170">
        <f>IF($E60&gt;0,AS$16*($E60),0)</f>
        <v>0</v>
      </c>
      <c r="AT60" s="170">
        <f>IF($E60&gt;0,AT$16*($E60),0)</f>
        <v>0</v>
      </c>
      <c r="AU60" s="170"/>
      <c r="AV60" s="170"/>
      <c r="AW60" s="170"/>
      <c r="AY60" s="162" t="s">
        <v>485</v>
      </c>
      <c r="AZ60" s="162" t="s">
        <v>741</v>
      </c>
      <c r="BA60" s="28">
        <f t="shared" si="7"/>
        <v>0</v>
      </c>
    </row>
    <row r="61" spans="2:53" ht="23.25" x14ac:dyDescent="0.4">
      <c r="B61" s="162" t="s">
        <v>486</v>
      </c>
      <c r="C61" s="162" t="s">
        <v>742</v>
      </c>
      <c r="D61" s="55">
        <f>'Controls and SOA'!D54</f>
        <v>0</v>
      </c>
      <c r="E61" s="58">
        <f t="shared" si="39"/>
        <v>0</v>
      </c>
      <c r="F61" s="32"/>
      <c r="G61" s="170">
        <f t="shared" ref="G61:G72" si="44">IF($E61&gt;0,G$16*($E61),0)</f>
        <v>0</v>
      </c>
      <c r="H61" s="170"/>
      <c r="I61" s="170"/>
      <c r="J61" s="170">
        <f>IF($E61&gt;0,J$16*($E61),0)</f>
        <v>0</v>
      </c>
      <c r="K61" s="170">
        <f>IF($E61&gt;0,K$16*($E61),0)</f>
        <v>0</v>
      </c>
      <c r="L61" s="170"/>
      <c r="M61" s="170"/>
      <c r="N61" s="170"/>
      <c r="O61" s="170"/>
      <c r="P61" s="170"/>
      <c r="Q61" s="170"/>
      <c r="R61" s="170"/>
      <c r="S61" s="170">
        <f t="shared" ref="S61:S72" si="45">IF($E61&gt;0,S$16*($E61),0)</f>
        <v>0</v>
      </c>
      <c r="T61" s="170"/>
      <c r="U61" s="170"/>
      <c r="V61" s="170">
        <f>IF($E61&gt;0,V$16*($E61),0)</f>
        <v>0</v>
      </c>
      <c r="W61" s="170">
        <f t="shared" ref="W61:W72" si="46">IF($E61&gt;0,W$16*($E61),0)</f>
        <v>0</v>
      </c>
      <c r="X61" s="170"/>
      <c r="Y61" s="170">
        <f t="shared" si="43"/>
        <v>0</v>
      </c>
      <c r="Z61" s="170">
        <f t="shared" si="43"/>
        <v>0</v>
      </c>
      <c r="AA61" s="170"/>
      <c r="AB61" s="170"/>
      <c r="AC61" s="170"/>
      <c r="AD61" s="170"/>
      <c r="AE61" s="170"/>
      <c r="AF61" s="170"/>
      <c r="AG61" s="170"/>
      <c r="AH61" s="170"/>
      <c r="AI61" s="170"/>
      <c r="AJ61" s="170"/>
      <c r="AK61" s="170"/>
      <c r="AL61" s="170"/>
      <c r="AM61" s="170"/>
      <c r="AN61" s="170"/>
      <c r="AO61" s="170"/>
      <c r="AP61" s="170"/>
      <c r="AQ61" s="170"/>
      <c r="AR61" s="170"/>
      <c r="AS61" s="170">
        <f>IF($E61&gt;0,AS$16*($E61),0)</f>
        <v>0</v>
      </c>
      <c r="AT61" s="170"/>
      <c r="AU61" s="170"/>
      <c r="AV61" s="170"/>
      <c r="AW61" s="170"/>
      <c r="AY61" s="162" t="s">
        <v>486</v>
      </c>
      <c r="AZ61" s="162" t="s">
        <v>742</v>
      </c>
      <c r="BA61" s="28">
        <f t="shared" si="7"/>
        <v>0</v>
      </c>
    </row>
    <row r="62" spans="2:53" ht="34.9" x14ac:dyDescent="0.4">
      <c r="B62" s="162" t="s">
        <v>487</v>
      </c>
      <c r="C62" s="162" t="s">
        <v>743</v>
      </c>
      <c r="D62" s="56">
        <f>'Controls and SOA'!D55</f>
        <v>0</v>
      </c>
      <c r="E62" s="58">
        <f t="shared" si="39"/>
        <v>0</v>
      </c>
      <c r="F62" s="32"/>
      <c r="G62" s="170">
        <f t="shared" si="44"/>
        <v>0</v>
      </c>
      <c r="H62" s="170">
        <f>IF($E62&gt;0,H$16*($E62),0)</f>
        <v>0</v>
      </c>
      <c r="I62" s="170">
        <f>IF($E62&gt;0,I$16*($E62),0)</f>
        <v>0</v>
      </c>
      <c r="J62" s="170"/>
      <c r="K62" s="170">
        <f t="shared" ref="K62:P62" si="47">IF($E62&gt;0,K$16*($E62),0)</f>
        <v>0</v>
      </c>
      <c r="L62" s="170">
        <f t="shared" si="47"/>
        <v>0</v>
      </c>
      <c r="M62" s="170">
        <f t="shared" si="47"/>
        <v>0</v>
      </c>
      <c r="N62" s="170">
        <f t="shared" si="47"/>
        <v>0</v>
      </c>
      <c r="O62" s="170">
        <f t="shared" si="47"/>
        <v>0</v>
      </c>
      <c r="P62" s="170">
        <f t="shared" si="47"/>
        <v>0</v>
      </c>
      <c r="Q62" s="170"/>
      <c r="R62" s="170">
        <f>IF($E62&gt;0,R$16*($E62),0)</f>
        <v>0</v>
      </c>
      <c r="S62" s="170">
        <f t="shared" si="45"/>
        <v>0</v>
      </c>
      <c r="T62" s="170"/>
      <c r="U62" s="170"/>
      <c r="V62" s="170"/>
      <c r="W62" s="170">
        <f t="shared" si="46"/>
        <v>0</v>
      </c>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Y62" s="162" t="s">
        <v>487</v>
      </c>
      <c r="AZ62" s="162" t="s">
        <v>743</v>
      </c>
      <c r="BA62" s="28">
        <f t="shared" si="7"/>
        <v>0</v>
      </c>
    </row>
    <row r="63" spans="2:53" ht="23.25" x14ac:dyDescent="0.4">
      <c r="B63" s="162" t="s">
        <v>488</v>
      </c>
      <c r="C63" s="162" t="s">
        <v>744</v>
      </c>
      <c r="D63" s="55">
        <f>'Controls and SOA'!D56</f>
        <v>0</v>
      </c>
      <c r="E63" s="58">
        <f t="shared" si="39"/>
        <v>0</v>
      </c>
      <c r="F63" s="32"/>
      <c r="G63" s="170">
        <f t="shared" si="44"/>
        <v>0</v>
      </c>
      <c r="H63" s="170"/>
      <c r="I63" s="170">
        <f>IF($E63&gt;0,I$16*($E63),0)</f>
        <v>0</v>
      </c>
      <c r="J63" s="170">
        <f>IF($E63&gt;0,J$16*($E63),0)</f>
        <v>0</v>
      </c>
      <c r="K63" s="170">
        <f>IF($E63&gt;0,K$16*($E63),0)</f>
        <v>0</v>
      </c>
      <c r="L63" s="170"/>
      <c r="M63" s="170">
        <f t="shared" ref="M63:M72" si="48">IF($E63&gt;0,M$16*($E63),0)</f>
        <v>0</v>
      </c>
      <c r="N63" s="170"/>
      <c r="O63" s="170">
        <f>IF($E63&gt;0,O$16*($E63),0)</f>
        <v>0</v>
      </c>
      <c r="P63" s="170">
        <f>IF($E63&gt;0,P$16*($E63),0)</f>
        <v>0</v>
      </c>
      <c r="Q63" s="170"/>
      <c r="R63" s="170"/>
      <c r="S63" s="170">
        <f t="shared" si="45"/>
        <v>0</v>
      </c>
      <c r="T63" s="170"/>
      <c r="U63" s="170"/>
      <c r="V63" s="170"/>
      <c r="W63" s="170">
        <f t="shared" si="46"/>
        <v>0</v>
      </c>
      <c r="X63" s="170"/>
      <c r="Y63" s="170"/>
      <c r="Z63" s="170"/>
      <c r="AA63" s="170"/>
      <c r="AB63" s="170"/>
      <c r="AC63" s="170"/>
      <c r="AD63" s="170">
        <f>IF($E63&gt;0,AD$16*($E63),0)</f>
        <v>0</v>
      </c>
      <c r="AE63" s="170"/>
      <c r="AF63" s="170"/>
      <c r="AG63" s="170"/>
      <c r="AH63" s="170"/>
      <c r="AI63" s="170"/>
      <c r="AJ63" s="170"/>
      <c r="AK63" s="170"/>
      <c r="AL63" s="170"/>
      <c r="AM63" s="170"/>
      <c r="AN63" s="170"/>
      <c r="AO63" s="170"/>
      <c r="AP63" s="170"/>
      <c r="AQ63" s="170"/>
      <c r="AR63" s="170"/>
      <c r="AS63" s="170">
        <f t="shared" ref="AS63:AS71" si="49">IF($E63&gt;0,AS$16*($E63),0)</f>
        <v>0</v>
      </c>
      <c r="AT63" s="170"/>
      <c r="AU63" s="170"/>
      <c r="AV63" s="170"/>
      <c r="AW63" s="170"/>
      <c r="AY63" s="162" t="s">
        <v>488</v>
      </c>
      <c r="AZ63" s="162" t="s">
        <v>744</v>
      </c>
      <c r="BA63" s="28">
        <f t="shared" si="7"/>
        <v>0</v>
      </c>
    </row>
    <row r="64" spans="2:53" ht="34.9" x14ac:dyDescent="0.4">
      <c r="B64" s="162" t="s">
        <v>489</v>
      </c>
      <c r="C64" s="162" t="s">
        <v>745</v>
      </c>
      <c r="D64" s="55">
        <f>'Controls and SOA'!D57</f>
        <v>0</v>
      </c>
      <c r="E64" s="58">
        <f t="shared" si="39"/>
        <v>0</v>
      </c>
      <c r="F64" s="32"/>
      <c r="G64" s="170">
        <f t="shared" si="44"/>
        <v>0</v>
      </c>
      <c r="H64" s="170"/>
      <c r="I64" s="170"/>
      <c r="J64" s="170">
        <f t="shared" ref="J64:M72" si="50">IF($E64&gt;0,J$16*($E64),0)</f>
        <v>0</v>
      </c>
      <c r="K64" s="170">
        <f t="shared" si="50"/>
        <v>0</v>
      </c>
      <c r="L64" s="170"/>
      <c r="M64" s="170">
        <f t="shared" si="48"/>
        <v>0</v>
      </c>
      <c r="N64" s="170"/>
      <c r="O64" s="170"/>
      <c r="P64" s="170"/>
      <c r="Q64" s="170"/>
      <c r="R64" s="170"/>
      <c r="S64" s="170">
        <f t="shared" si="45"/>
        <v>0</v>
      </c>
      <c r="T64" s="170"/>
      <c r="U64" s="170"/>
      <c r="V64" s="170">
        <f>IF($E64&gt;0,V$16*($E64),0)</f>
        <v>0</v>
      </c>
      <c r="W64" s="170">
        <f t="shared" si="46"/>
        <v>0</v>
      </c>
      <c r="X64" s="170"/>
      <c r="Y64" s="170">
        <f>IF($E64&gt;0,Y$16*($E64),0)</f>
        <v>0</v>
      </c>
      <c r="Z64" s="170">
        <f>IF($E64&gt;0,Z$16*($E64),0)</f>
        <v>0</v>
      </c>
      <c r="AA64" s="170"/>
      <c r="AB64" s="170"/>
      <c r="AC64" s="170"/>
      <c r="AD64" s="170"/>
      <c r="AE64" s="170"/>
      <c r="AF64" s="170"/>
      <c r="AG64" s="170"/>
      <c r="AH64" s="170"/>
      <c r="AI64" s="170"/>
      <c r="AJ64" s="170"/>
      <c r="AK64" s="170"/>
      <c r="AL64" s="170"/>
      <c r="AM64" s="170"/>
      <c r="AN64" s="170"/>
      <c r="AO64" s="170"/>
      <c r="AP64" s="170"/>
      <c r="AQ64" s="170"/>
      <c r="AR64" s="170"/>
      <c r="AS64" s="170">
        <f t="shared" si="49"/>
        <v>0</v>
      </c>
      <c r="AT64" s="170"/>
      <c r="AU64" s="170"/>
      <c r="AV64" s="170"/>
      <c r="AW64" s="170"/>
      <c r="AY64" s="162" t="s">
        <v>489</v>
      </c>
      <c r="AZ64" s="162" t="s">
        <v>745</v>
      </c>
      <c r="BA64" s="28">
        <f t="shared" si="7"/>
        <v>0</v>
      </c>
    </row>
    <row r="65" spans="2:53" ht="23.25" x14ac:dyDescent="0.4">
      <c r="B65" s="176" t="s">
        <v>749</v>
      </c>
      <c r="C65" s="162" t="s">
        <v>747</v>
      </c>
      <c r="D65" s="55">
        <f>'[1]Controlli e SOA'!D57</f>
        <v>0</v>
      </c>
      <c r="E65" s="58">
        <f t="shared" si="39"/>
        <v>0</v>
      </c>
      <c r="F65" s="32"/>
      <c r="G65" s="170">
        <f t="shared" si="44"/>
        <v>0</v>
      </c>
      <c r="H65" s="170"/>
      <c r="I65" s="170"/>
      <c r="J65" s="170">
        <f t="shared" si="50"/>
        <v>0</v>
      </c>
      <c r="K65" s="170">
        <f t="shared" si="50"/>
        <v>0</v>
      </c>
      <c r="L65" s="170"/>
      <c r="M65" s="170">
        <f t="shared" si="48"/>
        <v>0</v>
      </c>
      <c r="N65" s="170"/>
      <c r="O65" s="170"/>
      <c r="P65" s="170"/>
      <c r="Q65" s="170"/>
      <c r="R65" s="170"/>
      <c r="S65" s="170">
        <f t="shared" si="45"/>
        <v>0</v>
      </c>
      <c r="T65" s="170"/>
      <c r="U65" s="170"/>
      <c r="V65" s="170">
        <f>IF($E65&gt;0,V$16*($E65),0)</f>
        <v>0</v>
      </c>
      <c r="W65" s="170">
        <f t="shared" si="46"/>
        <v>0</v>
      </c>
      <c r="X65" s="170"/>
      <c r="Y65" s="170">
        <f>IF($E65&gt;0,Y$16*($E65),0)</f>
        <v>0</v>
      </c>
      <c r="Z65" s="170">
        <f>IF($E65&gt;0,Z$16*($E65),0)</f>
        <v>0</v>
      </c>
      <c r="AA65" s="170"/>
      <c r="AB65" s="170"/>
      <c r="AC65" s="170"/>
      <c r="AD65" s="170"/>
      <c r="AE65" s="170"/>
      <c r="AF65" s="170"/>
      <c r="AG65" s="170"/>
      <c r="AH65" s="170"/>
      <c r="AI65" s="170"/>
      <c r="AJ65" s="170"/>
      <c r="AK65" s="170"/>
      <c r="AL65" s="170"/>
      <c r="AM65" s="170"/>
      <c r="AN65" s="170"/>
      <c r="AO65" s="170"/>
      <c r="AP65" s="170"/>
      <c r="AQ65" s="170"/>
      <c r="AR65" s="170"/>
      <c r="AS65" s="170">
        <f t="shared" si="49"/>
        <v>0</v>
      </c>
      <c r="AT65" s="170"/>
      <c r="AU65" s="170"/>
      <c r="AV65" s="170"/>
      <c r="AW65" s="170"/>
      <c r="AY65" s="176" t="s">
        <v>749</v>
      </c>
      <c r="AZ65" s="162" t="s">
        <v>747</v>
      </c>
      <c r="BA65" s="28">
        <f t="shared" si="7"/>
        <v>0</v>
      </c>
    </row>
    <row r="66" spans="2:53" ht="34.9" x14ac:dyDescent="0.4">
      <c r="B66" s="176" t="s">
        <v>750</v>
      </c>
      <c r="C66" s="162" t="s">
        <v>748</v>
      </c>
      <c r="D66" s="55">
        <f>'[1]Controlli e SOA'!D58</f>
        <v>0</v>
      </c>
      <c r="E66" s="58">
        <f t="shared" si="39"/>
        <v>0</v>
      </c>
      <c r="F66" s="32"/>
      <c r="G66" s="170"/>
      <c r="H66" s="170"/>
      <c r="I66" s="170"/>
      <c r="J66" s="170">
        <f t="shared" si="50"/>
        <v>0</v>
      </c>
      <c r="K66" s="170">
        <f t="shared" si="50"/>
        <v>0</v>
      </c>
      <c r="L66" s="170">
        <f t="shared" si="50"/>
        <v>0</v>
      </c>
      <c r="M66" s="170">
        <f t="shared" si="50"/>
        <v>0</v>
      </c>
      <c r="N66" s="170"/>
      <c r="O66" s="170"/>
      <c r="P66" s="170"/>
      <c r="Q66" s="170">
        <f>IF($E66&gt;0,Q$16*($E66),0)</f>
        <v>0</v>
      </c>
      <c r="R66" s="170"/>
      <c r="S66" s="170"/>
      <c r="T66" s="170"/>
      <c r="U66" s="170"/>
      <c r="V66" s="170">
        <f>IF($E66&gt;0,V$16*($E66),0)</f>
        <v>0</v>
      </c>
      <c r="W66" s="170"/>
      <c r="X66" s="170"/>
      <c r="Y66" s="170">
        <f t="shared" ref="Y66:Z66" si="51">IF($E66&gt;0,Y$16*($E66),0)</f>
        <v>0</v>
      </c>
      <c r="Z66" s="170">
        <f t="shared" si="51"/>
        <v>0</v>
      </c>
      <c r="AA66" s="170"/>
      <c r="AB66" s="170"/>
      <c r="AC66" s="170"/>
      <c r="AD66" s="170"/>
      <c r="AE66" s="170"/>
      <c r="AF66" s="170"/>
      <c r="AG66" s="170"/>
      <c r="AH66" s="170"/>
      <c r="AI66" s="170"/>
      <c r="AJ66" s="170"/>
      <c r="AK66" s="170"/>
      <c r="AL66" s="170"/>
      <c r="AM66" s="170"/>
      <c r="AN66" s="170"/>
      <c r="AO66" s="170"/>
      <c r="AP66" s="170"/>
      <c r="AQ66" s="170"/>
      <c r="AR66" s="170"/>
      <c r="AS66" s="170">
        <f>IF($E66&gt;0,AS$16*($E66),0)</f>
        <v>0</v>
      </c>
      <c r="AT66" s="170">
        <f>IF($E66&gt;0,AT$16*($E66),0)</f>
        <v>0</v>
      </c>
      <c r="AU66" s="170"/>
      <c r="AV66" s="170"/>
      <c r="AW66" s="170"/>
      <c r="AY66" s="176" t="s">
        <v>750</v>
      </c>
      <c r="AZ66" s="162" t="s">
        <v>748</v>
      </c>
      <c r="BA66" s="28">
        <f t="shared" si="7"/>
        <v>0</v>
      </c>
    </row>
    <row r="67" spans="2:53" ht="23.25" x14ac:dyDescent="0.4">
      <c r="B67" s="162" t="s">
        <v>490</v>
      </c>
      <c r="C67" s="162" t="s">
        <v>751</v>
      </c>
      <c r="D67" s="55">
        <f>'Controls and SOA'!D60</f>
        <v>0</v>
      </c>
      <c r="E67" s="58">
        <f t="shared" si="39"/>
        <v>0</v>
      </c>
      <c r="F67" s="32"/>
      <c r="G67" s="170">
        <f t="shared" si="44"/>
        <v>0</v>
      </c>
      <c r="H67" s="170">
        <f t="shared" ref="H67:I72" si="52">IF($E67&gt;0,H$16*($E67),0)</f>
        <v>0</v>
      </c>
      <c r="I67" s="170">
        <f t="shared" si="52"/>
        <v>0</v>
      </c>
      <c r="J67" s="170">
        <f t="shared" si="50"/>
        <v>0</v>
      </c>
      <c r="K67" s="170">
        <f t="shared" si="50"/>
        <v>0</v>
      </c>
      <c r="L67" s="170">
        <f t="shared" ref="L67:L72" si="53">IF($E67&gt;0,L$16*($E67),0)</f>
        <v>0</v>
      </c>
      <c r="M67" s="170">
        <f t="shared" si="48"/>
        <v>0</v>
      </c>
      <c r="N67" s="170">
        <f>IF($E67&gt;0,N$16*($E67),0)</f>
        <v>0</v>
      </c>
      <c r="O67" s="170">
        <f>IF($E67&gt;0,O$16*($E67),0)</f>
        <v>0</v>
      </c>
      <c r="P67" s="170">
        <f>IF($E67&gt;0,P$16*($E67),0)</f>
        <v>0</v>
      </c>
      <c r="Q67" s="170">
        <f>IF($E67&gt;0,Q$16*($E67),0)</f>
        <v>0</v>
      </c>
      <c r="R67" s="170">
        <f>IF($E67&gt;0,R$16*($E67),0)</f>
        <v>0</v>
      </c>
      <c r="S67" s="170">
        <f t="shared" si="45"/>
        <v>0</v>
      </c>
      <c r="T67" s="170"/>
      <c r="U67" s="170"/>
      <c r="V67" s="170">
        <f>IF($E67&gt;0,V$16*($E67),0)</f>
        <v>0</v>
      </c>
      <c r="W67" s="170">
        <f t="shared" si="46"/>
        <v>0</v>
      </c>
      <c r="X67" s="170">
        <f>IF($E67&gt;0,X$16*($E67),0)</f>
        <v>0</v>
      </c>
      <c r="Y67" s="170"/>
      <c r="Z67" s="170">
        <f>IF($E67&gt;0,Z$16*($E67),0)</f>
        <v>0</v>
      </c>
      <c r="AA67" s="170"/>
      <c r="AB67" s="170"/>
      <c r="AC67" s="170"/>
      <c r="AD67" s="170">
        <f>IF($E67&gt;0,AD$16*($E67),0)</f>
        <v>0</v>
      </c>
      <c r="AE67" s="170"/>
      <c r="AF67" s="170">
        <f>IF($E67&gt;0,AF$16*($E67),0)</f>
        <v>0</v>
      </c>
      <c r="AG67" s="170">
        <f>IF($E67&gt;0,AG$16*($E67),0)</f>
        <v>0</v>
      </c>
      <c r="AH67" s="170"/>
      <c r="AI67" s="170"/>
      <c r="AJ67" s="170"/>
      <c r="AK67" s="170">
        <f t="shared" ref="AK67:AK72" si="54">IF($E67&gt;0,AK$16*($E67),0)</f>
        <v>0</v>
      </c>
      <c r="AL67" s="170"/>
      <c r="AM67" s="170"/>
      <c r="AN67" s="170"/>
      <c r="AO67" s="170"/>
      <c r="AP67" s="170">
        <f>IF($E67&gt;0,AP$16*($E67),0)</f>
        <v>0</v>
      </c>
      <c r="AQ67" s="170"/>
      <c r="AR67" s="170"/>
      <c r="AS67" s="170">
        <f t="shared" si="49"/>
        <v>0</v>
      </c>
      <c r="AT67" s="170"/>
      <c r="AU67" s="170">
        <f>IF($E67&gt;0,AU$16*($E67),0)</f>
        <v>0</v>
      </c>
      <c r="AV67" s="170"/>
      <c r="AW67" s="170">
        <f>IF($E67&gt;0,AW$16*($E67),0)</f>
        <v>0</v>
      </c>
      <c r="AY67" s="162" t="s">
        <v>490</v>
      </c>
      <c r="AZ67" s="162" t="s">
        <v>751</v>
      </c>
      <c r="BA67" s="28">
        <f t="shared" si="7"/>
        <v>0</v>
      </c>
    </row>
    <row r="68" spans="2:53" x14ac:dyDescent="0.4">
      <c r="B68" s="162" t="s">
        <v>491</v>
      </c>
      <c r="C68" s="162" t="s">
        <v>752</v>
      </c>
      <c r="D68" s="55">
        <f>'Controls and SOA'!D61</f>
        <v>0</v>
      </c>
      <c r="E68" s="58">
        <f t="shared" si="39"/>
        <v>0</v>
      </c>
      <c r="F68" s="32"/>
      <c r="G68" s="170">
        <f t="shared" si="44"/>
        <v>0</v>
      </c>
      <c r="H68" s="170">
        <f t="shared" si="52"/>
        <v>0</v>
      </c>
      <c r="I68" s="170">
        <f t="shared" si="52"/>
        <v>0</v>
      </c>
      <c r="J68" s="170">
        <f t="shared" si="50"/>
        <v>0</v>
      </c>
      <c r="K68" s="170">
        <f t="shared" si="50"/>
        <v>0</v>
      </c>
      <c r="L68" s="170">
        <f t="shared" si="53"/>
        <v>0</v>
      </c>
      <c r="M68" s="170">
        <f t="shared" si="48"/>
        <v>0</v>
      </c>
      <c r="N68" s="170">
        <f t="shared" ref="N68:Q72" si="55">IF($E68&gt;0,N$16*($E68),0)</f>
        <v>0</v>
      </c>
      <c r="O68" s="170">
        <f t="shared" si="55"/>
        <v>0</v>
      </c>
      <c r="P68" s="170">
        <f t="shared" si="55"/>
        <v>0</v>
      </c>
      <c r="Q68" s="170">
        <f t="shared" si="55"/>
        <v>0</v>
      </c>
      <c r="R68" s="170"/>
      <c r="S68" s="170">
        <f t="shared" si="45"/>
        <v>0</v>
      </c>
      <c r="T68" s="170"/>
      <c r="U68" s="170"/>
      <c r="V68" s="170"/>
      <c r="W68" s="170">
        <f t="shared" si="46"/>
        <v>0</v>
      </c>
      <c r="X68" s="170"/>
      <c r="Y68" s="170"/>
      <c r="Z68" s="170"/>
      <c r="AA68" s="170"/>
      <c r="AB68" s="170"/>
      <c r="AC68" s="170"/>
      <c r="AD68" s="170"/>
      <c r="AE68" s="170"/>
      <c r="AF68" s="170">
        <f>IF($E68&gt;0,AF$16*($E68),0)</f>
        <v>0</v>
      </c>
      <c r="AG68" s="170">
        <f>IF($E68&gt;0,AG$16*($E68),0)</f>
        <v>0</v>
      </c>
      <c r="AH68" s="170"/>
      <c r="AI68" s="170"/>
      <c r="AJ68" s="170"/>
      <c r="AK68" s="170">
        <f t="shared" si="54"/>
        <v>0</v>
      </c>
      <c r="AL68" s="170"/>
      <c r="AM68" s="170"/>
      <c r="AN68" s="170"/>
      <c r="AO68" s="170"/>
      <c r="AP68" s="170">
        <f>IF($E68&gt;0,AP$16*($E68),0)</f>
        <v>0</v>
      </c>
      <c r="AQ68" s="170"/>
      <c r="AR68" s="170"/>
      <c r="AS68" s="170">
        <f t="shared" si="49"/>
        <v>0</v>
      </c>
      <c r="AT68" s="170"/>
      <c r="AU68" s="170">
        <f>IF($E68&gt;0,AU$16*($E68),0)</f>
        <v>0</v>
      </c>
      <c r="AV68" s="170"/>
      <c r="AW68" s="170"/>
      <c r="AY68" s="162" t="s">
        <v>491</v>
      </c>
      <c r="AZ68" s="162" t="s">
        <v>752</v>
      </c>
      <c r="BA68" s="28">
        <f t="shared" si="7"/>
        <v>0</v>
      </c>
    </row>
    <row r="69" spans="2:53" x14ac:dyDescent="0.4">
      <c r="B69" s="162" t="s">
        <v>492</v>
      </c>
      <c r="C69" s="162" t="s">
        <v>753</v>
      </c>
      <c r="D69" s="55">
        <f>'Controls and SOA'!D62</f>
        <v>0</v>
      </c>
      <c r="E69" s="58">
        <f t="shared" si="39"/>
        <v>0</v>
      </c>
      <c r="F69" s="32"/>
      <c r="G69" s="170">
        <f t="shared" si="44"/>
        <v>0</v>
      </c>
      <c r="H69" s="170">
        <f t="shared" si="52"/>
        <v>0</v>
      </c>
      <c r="I69" s="170">
        <f t="shared" si="52"/>
        <v>0</v>
      </c>
      <c r="J69" s="170">
        <f t="shared" si="50"/>
        <v>0</v>
      </c>
      <c r="K69" s="170">
        <f t="shared" si="50"/>
        <v>0</v>
      </c>
      <c r="L69" s="170">
        <f t="shared" si="53"/>
        <v>0</v>
      </c>
      <c r="M69" s="170">
        <f t="shared" si="48"/>
        <v>0</v>
      </c>
      <c r="N69" s="170">
        <f t="shared" si="55"/>
        <v>0</v>
      </c>
      <c r="O69" s="170">
        <f t="shared" si="55"/>
        <v>0</v>
      </c>
      <c r="P69" s="170">
        <f t="shared" si="55"/>
        <v>0</v>
      </c>
      <c r="Q69" s="170">
        <f t="shared" si="55"/>
        <v>0</v>
      </c>
      <c r="R69" s="170">
        <f>IF($E69&gt;0,R$16*($E69),0)</f>
        <v>0</v>
      </c>
      <c r="S69" s="170">
        <f t="shared" si="45"/>
        <v>0</v>
      </c>
      <c r="T69" s="170"/>
      <c r="U69" s="170"/>
      <c r="V69" s="170"/>
      <c r="W69" s="170">
        <f t="shared" si="46"/>
        <v>0</v>
      </c>
      <c r="X69" s="170">
        <f>IF($E69&gt;0,X$16*($E69),0)</f>
        <v>0</v>
      </c>
      <c r="Y69" s="170"/>
      <c r="Z69" s="170"/>
      <c r="AA69" s="170"/>
      <c r="AB69" s="170"/>
      <c r="AC69" s="170"/>
      <c r="AD69" s="170">
        <f>IF($E69&gt;0,AD$16*($E69),0)</f>
        <v>0</v>
      </c>
      <c r="AE69" s="170"/>
      <c r="AF69" s="170"/>
      <c r="AG69" s="170"/>
      <c r="AH69" s="170"/>
      <c r="AI69" s="170"/>
      <c r="AJ69" s="170"/>
      <c r="AK69" s="170">
        <f t="shared" si="54"/>
        <v>0</v>
      </c>
      <c r="AL69" s="170"/>
      <c r="AM69" s="170"/>
      <c r="AN69" s="170"/>
      <c r="AO69" s="170"/>
      <c r="AP69" s="170">
        <f>IF($E69&gt;0,AP$16*($E69),0)</f>
        <v>0</v>
      </c>
      <c r="AQ69" s="170"/>
      <c r="AR69" s="170"/>
      <c r="AS69" s="170">
        <f t="shared" si="49"/>
        <v>0</v>
      </c>
      <c r="AT69" s="170"/>
      <c r="AU69" s="170"/>
      <c r="AV69" s="170"/>
      <c r="AW69" s="170">
        <f>IF($E69&gt;0,AW$16*($E69),0)</f>
        <v>0</v>
      </c>
      <c r="AY69" s="162" t="s">
        <v>492</v>
      </c>
      <c r="AZ69" s="162" t="s">
        <v>753</v>
      </c>
      <c r="BA69" s="28">
        <f t="shared" si="7"/>
        <v>0</v>
      </c>
    </row>
    <row r="70" spans="2:53" ht="23.25" x14ac:dyDescent="0.4">
      <c r="B70" s="162" t="s">
        <v>493</v>
      </c>
      <c r="C70" s="162" t="s">
        <v>754</v>
      </c>
      <c r="D70" s="55">
        <f>'Controls and SOA'!D63</f>
        <v>0</v>
      </c>
      <c r="E70" s="58">
        <f t="shared" si="39"/>
        <v>0</v>
      </c>
      <c r="F70" s="32"/>
      <c r="G70" s="170">
        <f t="shared" si="44"/>
        <v>0</v>
      </c>
      <c r="H70" s="170">
        <f t="shared" si="52"/>
        <v>0</v>
      </c>
      <c r="I70" s="170">
        <f t="shared" si="52"/>
        <v>0</v>
      </c>
      <c r="J70" s="170">
        <f t="shared" si="50"/>
        <v>0</v>
      </c>
      <c r="K70" s="170">
        <f t="shared" si="50"/>
        <v>0</v>
      </c>
      <c r="L70" s="170">
        <f t="shared" si="53"/>
        <v>0</v>
      </c>
      <c r="M70" s="170">
        <f t="shared" si="48"/>
        <v>0</v>
      </c>
      <c r="N70" s="170">
        <f t="shared" si="55"/>
        <v>0</v>
      </c>
      <c r="O70" s="170">
        <f t="shared" si="55"/>
        <v>0</v>
      </c>
      <c r="P70" s="170">
        <f t="shared" si="55"/>
        <v>0</v>
      </c>
      <c r="Q70" s="170">
        <f t="shared" si="55"/>
        <v>0</v>
      </c>
      <c r="R70" s="170">
        <f>IF($E70&gt;0,R$16*($E70),0)</f>
        <v>0</v>
      </c>
      <c r="S70" s="170">
        <f t="shared" si="45"/>
        <v>0</v>
      </c>
      <c r="T70" s="170"/>
      <c r="U70" s="170"/>
      <c r="V70" s="170"/>
      <c r="W70" s="170">
        <f t="shared" si="46"/>
        <v>0</v>
      </c>
      <c r="X70" s="170">
        <f>IF($E70&gt;0,X$16*($E70),0)</f>
        <v>0</v>
      </c>
      <c r="Y70" s="170"/>
      <c r="Z70" s="170"/>
      <c r="AA70" s="170"/>
      <c r="AB70" s="170"/>
      <c r="AC70" s="170"/>
      <c r="AD70" s="170">
        <f>IF($E70&gt;0,AD$16*($E70),0)</f>
        <v>0</v>
      </c>
      <c r="AE70" s="170"/>
      <c r="AF70" s="170">
        <f>IF($E70&gt;0,AF$16*($E70),0)</f>
        <v>0</v>
      </c>
      <c r="AG70" s="170">
        <f>IF($E70&gt;0,AG$16*($E70),0)</f>
        <v>0</v>
      </c>
      <c r="AH70" s="170"/>
      <c r="AI70" s="170"/>
      <c r="AJ70" s="170"/>
      <c r="AK70" s="170">
        <f t="shared" si="54"/>
        <v>0</v>
      </c>
      <c r="AL70" s="170"/>
      <c r="AM70" s="170"/>
      <c r="AN70" s="170"/>
      <c r="AO70" s="170"/>
      <c r="AP70" s="170"/>
      <c r="AQ70" s="170"/>
      <c r="AR70" s="170"/>
      <c r="AS70" s="170">
        <f t="shared" si="49"/>
        <v>0</v>
      </c>
      <c r="AT70" s="170"/>
      <c r="AU70" s="170">
        <f>IF($E70&gt;0,AU$16*($E70),0)</f>
        <v>0</v>
      </c>
      <c r="AV70" s="170"/>
      <c r="AW70" s="170">
        <f>IF($E70&gt;0,AW$16*($E70),0)</f>
        <v>0</v>
      </c>
      <c r="AY70" s="162" t="s">
        <v>493</v>
      </c>
      <c r="AZ70" s="162" t="s">
        <v>754</v>
      </c>
      <c r="BA70" s="28">
        <f t="shared" si="7"/>
        <v>0</v>
      </c>
    </row>
    <row r="71" spans="2:53" ht="23.25" x14ac:dyDescent="0.4">
      <c r="B71" s="162" t="s">
        <v>494</v>
      </c>
      <c r="C71" s="162" t="s">
        <v>755</v>
      </c>
      <c r="D71" s="55">
        <f>'Controls and SOA'!D64</f>
        <v>0</v>
      </c>
      <c r="E71" s="58">
        <f t="shared" si="39"/>
        <v>0</v>
      </c>
      <c r="F71" s="32"/>
      <c r="G71" s="170">
        <f t="shared" si="44"/>
        <v>0</v>
      </c>
      <c r="H71" s="170">
        <f t="shared" si="52"/>
        <v>0</v>
      </c>
      <c r="I71" s="170">
        <f t="shared" si="52"/>
        <v>0</v>
      </c>
      <c r="J71" s="170">
        <f t="shared" si="50"/>
        <v>0</v>
      </c>
      <c r="K71" s="170">
        <f t="shared" si="50"/>
        <v>0</v>
      </c>
      <c r="L71" s="170">
        <f t="shared" si="53"/>
        <v>0</v>
      </c>
      <c r="M71" s="170">
        <f t="shared" si="48"/>
        <v>0</v>
      </c>
      <c r="N71" s="170">
        <f t="shared" si="55"/>
        <v>0</v>
      </c>
      <c r="O71" s="170">
        <f t="shared" si="55"/>
        <v>0</v>
      </c>
      <c r="P71" s="170">
        <f t="shared" si="55"/>
        <v>0</v>
      </c>
      <c r="Q71" s="170">
        <f t="shared" si="55"/>
        <v>0</v>
      </c>
      <c r="R71" s="170"/>
      <c r="S71" s="170">
        <f t="shared" si="45"/>
        <v>0</v>
      </c>
      <c r="T71" s="170"/>
      <c r="U71" s="170"/>
      <c r="V71" s="170"/>
      <c r="W71" s="170">
        <f t="shared" si="46"/>
        <v>0</v>
      </c>
      <c r="X71" s="170"/>
      <c r="Y71" s="170"/>
      <c r="Z71" s="170">
        <f>IF($E71&gt;0,Z$16*($E71),0)</f>
        <v>0</v>
      </c>
      <c r="AA71" s="170"/>
      <c r="AB71" s="170"/>
      <c r="AC71" s="170"/>
      <c r="AD71" s="170"/>
      <c r="AE71" s="170"/>
      <c r="AF71" s="170"/>
      <c r="AG71" s="170"/>
      <c r="AH71" s="170"/>
      <c r="AI71" s="170"/>
      <c r="AJ71" s="170"/>
      <c r="AK71" s="170">
        <f t="shared" si="54"/>
        <v>0</v>
      </c>
      <c r="AL71" s="170"/>
      <c r="AM71" s="170"/>
      <c r="AN71" s="170"/>
      <c r="AO71" s="170"/>
      <c r="AP71" s="170"/>
      <c r="AQ71" s="170"/>
      <c r="AR71" s="170"/>
      <c r="AS71" s="170">
        <f t="shared" si="49"/>
        <v>0</v>
      </c>
      <c r="AT71" s="170"/>
      <c r="AU71" s="170"/>
      <c r="AV71" s="170"/>
      <c r="AW71" s="170"/>
      <c r="AY71" s="162" t="s">
        <v>494</v>
      </c>
      <c r="AZ71" s="162" t="s">
        <v>755</v>
      </c>
      <c r="BA71" s="28">
        <f t="shared" si="7"/>
        <v>0</v>
      </c>
    </row>
    <row r="72" spans="2:53" ht="23.25" x14ac:dyDescent="0.4">
      <c r="B72" s="162" t="s">
        <v>495</v>
      </c>
      <c r="C72" s="162" t="s">
        <v>756</v>
      </c>
      <c r="D72" s="55">
        <f>'Controls and SOA'!D65</f>
        <v>0</v>
      </c>
      <c r="E72" s="58">
        <f t="shared" si="39"/>
        <v>0</v>
      </c>
      <c r="F72" s="32"/>
      <c r="G72" s="170">
        <f t="shared" si="44"/>
        <v>0</v>
      </c>
      <c r="H72" s="170">
        <f t="shared" si="52"/>
        <v>0</v>
      </c>
      <c r="I72" s="170">
        <f t="shared" si="52"/>
        <v>0</v>
      </c>
      <c r="J72" s="170">
        <f t="shared" si="50"/>
        <v>0</v>
      </c>
      <c r="K72" s="170">
        <f t="shared" si="50"/>
        <v>0</v>
      </c>
      <c r="L72" s="170">
        <f t="shared" si="53"/>
        <v>0</v>
      </c>
      <c r="M72" s="170">
        <f t="shared" si="48"/>
        <v>0</v>
      </c>
      <c r="N72" s="170">
        <f t="shared" si="55"/>
        <v>0</v>
      </c>
      <c r="O72" s="170">
        <f t="shared" si="55"/>
        <v>0</v>
      </c>
      <c r="P72" s="170">
        <f t="shared" si="55"/>
        <v>0</v>
      </c>
      <c r="Q72" s="170">
        <f t="shared" si="55"/>
        <v>0</v>
      </c>
      <c r="R72" s="170">
        <f>IF($E72&gt;0,R$16*($E72),0)</f>
        <v>0</v>
      </c>
      <c r="S72" s="170">
        <f t="shared" si="45"/>
        <v>0</v>
      </c>
      <c r="T72" s="170"/>
      <c r="U72" s="170"/>
      <c r="V72" s="170"/>
      <c r="W72" s="170">
        <f t="shared" si="46"/>
        <v>0</v>
      </c>
      <c r="X72" s="170">
        <f>IF($E72&gt;0,X$16*($E72),0)</f>
        <v>0</v>
      </c>
      <c r="Y72" s="170"/>
      <c r="Z72" s="170">
        <f>IF($E72&gt;0,Z$16*($E72),0)</f>
        <v>0</v>
      </c>
      <c r="AA72" s="170"/>
      <c r="AB72" s="170"/>
      <c r="AC72" s="170"/>
      <c r="AD72" s="170">
        <f>IF($E72&gt;0,AD$16*($E72),0)</f>
        <v>0</v>
      </c>
      <c r="AE72" s="170"/>
      <c r="AF72" s="170">
        <f>IF($E72&gt;0,AF$16*($E72),0)</f>
        <v>0</v>
      </c>
      <c r="AG72" s="170">
        <f>IF($E72&gt;0,AG$16*($E72),0)</f>
        <v>0</v>
      </c>
      <c r="AH72" s="170"/>
      <c r="AI72" s="170"/>
      <c r="AJ72" s="170"/>
      <c r="AK72" s="170">
        <f t="shared" si="54"/>
        <v>0</v>
      </c>
      <c r="AL72" s="170"/>
      <c r="AM72" s="170"/>
      <c r="AN72" s="170"/>
      <c r="AO72" s="170"/>
      <c r="AP72" s="170">
        <f>IF($E72&gt;0,AP$16*($E72),0)</f>
        <v>0</v>
      </c>
      <c r="AQ72" s="170"/>
      <c r="AR72" s="170"/>
      <c r="AS72" s="170"/>
      <c r="AT72" s="170">
        <f>IF($E72&gt;0,AT$16*($E72),0)</f>
        <v>0</v>
      </c>
      <c r="AU72" s="170">
        <f>IF($E72&gt;0,AU$16*($E72),0)</f>
        <v>0</v>
      </c>
      <c r="AV72" s="170"/>
      <c r="AW72" s="170">
        <f>IF($E72&gt;0,AW$16*($E72),0)</f>
        <v>0</v>
      </c>
      <c r="AY72" s="162" t="s">
        <v>495</v>
      </c>
      <c r="AZ72" s="162" t="s">
        <v>756</v>
      </c>
      <c r="BA72" s="28">
        <f t="shared" si="7"/>
        <v>0</v>
      </c>
    </row>
    <row r="73" spans="2:53" ht="23.25" x14ac:dyDescent="0.4">
      <c r="B73" s="162" t="s">
        <v>496</v>
      </c>
      <c r="C73" s="162" t="s">
        <v>757</v>
      </c>
      <c r="D73" s="55">
        <f>'Controls and SOA'!D66</f>
        <v>0</v>
      </c>
      <c r="E73" s="58">
        <f t="shared" si="39"/>
        <v>0</v>
      </c>
      <c r="F73" s="32"/>
      <c r="G73" s="170"/>
      <c r="H73" s="170"/>
      <c r="I73" s="170"/>
      <c r="J73" s="170"/>
      <c r="K73" s="170"/>
      <c r="L73" s="170"/>
      <c r="M73" s="170"/>
      <c r="N73" s="170"/>
      <c r="O73" s="170"/>
      <c r="P73" s="170"/>
      <c r="Q73" s="170"/>
      <c r="R73" s="170"/>
      <c r="S73" s="170"/>
      <c r="T73" s="170"/>
      <c r="U73" s="170"/>
      <c r="V73" s="170"/>
      <c r="W73" s="170"/>
      <c r="X73" s="170"/>
      <c r="Y73" s="170"/>
      <c r="Z73" s="170"/>
      <c r="AA73" s="170">
        <f>IF($E73&gt;0,AA$16*($E73),0)</f>
        <v>0</v>
      </c>
      <c r="AB73" s="170"/>
      <c r="AC73" s="170"/>
      <c r="AD73" s="170">
        <f>IF($E73&gt;0,AD$16*($E73),0)</f>
        <v>0</v>
      </c>
      <c r="AE73" s="170"/>
      <c r="AF73" s="170"/>
      <c r="AG73" s="170"/>
      <c r="AH73" s="170"/>
      <c r="AI73" s="170"/>
      <c r="AJ73" s="170"/>
      <c r="AK73" s="170"/>
      <c r="AL73" s="170"/>
      <c r="AM73" s="170"/>
      <c r="AN73" s="170"/>
      <c r="AO73" s="170"/>
      <c r="AP73" s="170"/>
      <c r="AQ73" s="170"/>
      <c r="AR73" s="170"/>
      <c r="AS73" s="170"/>
      <c r="AT73" s="170"/>
      <c r="AU73" s="170"/>
      <c r="AV73" s="170"/>
      <c r="AW73" s="170"/>
      <c r="AY73" s="162" t="s">
        <v>496</v>
      </c>
      <c r="AZ73" s="162" t="s">
        <v>757</v>
      </c>
      <c r="BA73" s="28">
        <f t="shared" si="7"/>
        <v>0</v>
      </c>
    </row>
    <row r="74" spans="2:53" ht="23.25" x14ac:dyDescent="0.4">
      <c r="B74" s="162" t="s">
        <v>497</v>
      </c>
      <c r="C74" s="162" t="s">
        <v>758</v>
      </c>
      <c r="D74" s="55">
        <f>'Controls and SOA'!D67</f>
        <v>0</v>
      </c>
      <c r="E74" s="58">
        <f t="shared" si="39"/>
        <v>0</v>
      </c>
      <c r="F74" s="32"/>
      <c r="G74" s="170"/>
      <c r="H74" s="170"/>
      <c r="I74" s="170"/>
      <c r="J74" s="170">
        <f>IF($E74&gt;0,J$16*($E74),0)</f>
        <v>0</v>
      </c>
      <c r="K74" s="170"/>
      <c r="L74" s="170"/>
      <c r="M74" s="170"/>
      <c r="N74" s="170"/>
      <c r="O74" s="170"/>
      <c r="P74" s="170"/>
      <c r="Q74" s="170"/>
      <c r="R74" s="170"/>
      <c r="S74" s="170"/>
      <c r="T74" s="170"/>
      <c r="U74" s="170"/>
      <c r="V74" s="170"/>
      <c r="W74" s="170"/>
      <c r="X74" s="170">
        <f>IF($E74&gt;0,X$16*($E74),0)</f>
        <v>0</v>
      </c>
      <c r="Y74" s="170"/>
      <c r="Z74" s="170"/>
      <c r="AA74" s="170"/>
      <c r="AB74" s="170"/>
      <c r="AC74" s="170"/>
      <c r="AD74" s="170">
        <f>IF($E74&gt;0,AD$16*($E74),0)</f>
        <v>0</v>
      </c>
      <c r="AE74" s="170"/>
      <c r="AF74" s="170"/>
      <c r="AG74" s="170"/>
      <c r="AH74" s="170"/>
      <c r="AI74" s="170"/>
      <c r="AJ74" s="170"/>
      <c r="AK74" s="170"/>
      <c r="AL74" s="170">
        <f>IF($E74&gt;0,AL$16*($E74),0)</f>
        <v>0</v>
      </c>
      <c r="AM74" s="170"/>
      <c r="AN74" s="170"/>
      <c r="AO74" s="170"/>
      <c r="AP74" s="170">
        <f>IF($E74&gt;0,AP$16*($E74),0)</f>
        <v>0</v>
      </c>
      <c r="AQ74" s="170"/>
      <c r="AR74" s="170"/>
      <c r="AS74" s="170"/>
      <c r="AT74" s="170">
        <f>IF($E74&gt;0,AT$16*($E74),0)</f>
        <v>0</v>
      </c>
      <c r="AU74" s="170"/>
      <c r="AV74" s="170"/>
      <c r="AW74" s="170">
        <f>IF($E74&gt;0,AW$16*($E74),0)</f>
        <v>0</v>
      </c>
      <c r="AY74" s="162" t="s">
        <v>497</v>
      </c>
      <c r="AZ74" s="162" t="s">
        <v>758</v>
      </c>
      <c r="BA74" s="28">
        <f t="shared" si="7"/>
        <v>0</v>
      </c>
    </row>
    <row r="75" spans="2:53" ht="23.25" x14ac:dyDescent="0.4">
      <c r="B75" s="162" t="s">
        <v>498</v>
      </c>
      <c r="C75" s="162" t="s">
        <v>759</v>
      </c>
      <c r="D75" s="55">
        <f>'Controls and SOA'!D68</f>
        <v>0</v>
      </c>
      <c r="E75" s="58">
        <f t="shared" si="39"/>
        <v>0</v>
      </c>
      <c r="F75" s="32"/>
      <c r="G75" s="170"/>
      <c r="H75" s="170"/>
      <c r="I75" s="170"/>
      <c r="J75" s="170">
        <f>IF($E75&gt;0,J$16*($E75),0)</f>
        <v>0</v>
      </c>
      <c r="K75" s="170"/>
      <c r="L75" s="170"/>
      <c r="M75" s="170"/>
      <c r="N75" s="170"/>
      <c r="O75" s="170"/>
      <c r="P75" s="170"/>
      <c r="Q75" s="170"/>
      <c r="R75" s="170"/>
      <c r="S75" s="170"/>
      <c r="T75" s="170"/>
      <c r="U75" s="170"/>
      <c r="V75" s="170"/>
      <c r="W75" s="170"/>
      <c r="X75" s="170">
        <f>IF($E75&gt;0,X$16*($E75),0)</f>
        <v>0</v>
      </c>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Y75" s="162" t="s">
        <v>498</v>
      </c>
      <c r="AZ75" s="162" t="s">
        <v>759</v>
      </c>
      <c r="BA75" s="28">
        <f t="shared" si="7"/>
        <v>0</v>
      </c>
    </row>
    <row r="76" spans="2:53" ht="23.25" x14ac:dyDescent="0.4">
      <c r="B76" s="162" t="s">
        <v>499</v>
      </c>
      <c r="C76" s="162" t="s">
        <v>760</v>
      </c>
      <c r="D76" s="55">
        <f>'Controls and SOA'!D69</f>
        <v>0</v>
      </c>
      <c r="E76" s="58">
        <f t="shared" si="39"/>
        <v>0</v>
      </c>
      <c r="F76" s="32"/>
      <c r="G76" s="170"/>
      <c r="H76" s="170"/>
      <c r="I76" s="170"/>
      <c r="J76" s="170"/>
      <c r="K76" s="170"/>
      <c r="L76" s="170"/>
      <c r="M76" s="170"/>
      <c r="N76" s="170"/>
      <c r="O76" s="170"/>
      <c r="P76" s="170"/>
      <c r="Q76" s="170">
        <f t="shared" ref="Q76:U77" si="56">IF($E76&gt;0,Q$16*($E76),0)</f>
        <v>0</v>
      </c>
      <c r="R76" s="170">
        <f t="shared" si="56"/>
        <v>0</v>
      </c>
      <c r="S76" s="170">
        <f t="shared" si="56"/>
        <v>0</v>
      </c>
      <c r="T76" s="170">
        <f t="shared" si="56"/>
        <v>0</v>
      </c>
      <c r="U76" s="170">
        <f t="shared" si="56"/>
        <v>0</v>
      </c>
      <c r="V76" s="170"/>
      <c r="W76" s="170"/>
      <c r="X76" s="170"/>
      <c r="Y76" s="170"/>
      <c r="Z76" s="170"/>
      <c r="AA76" s="170"/>
      <c r="AB76" s="170"/>
      <c r="AC76" s="170"/>
      <c r="AD76" s="170"/>
      <c r="AE76" s="170"/>
      <c r="AF76" s="170">
        <f>IF($E76&gt;0,AF$16*($E76),0)</f>
        <v>0</v>
      </c>
      <c r="AG76" s="170"/>
      <c r="AH76" s="170"/>
      <c r="AI76" s="170"/>
      <c r="AJ76" s="170"/>
      <c r="AK76" s="170">
        <f>IF($E76&gt;0,AK$16*($E76),0)</f>
        <v>0</v>
      </c>
      <c r="AL76" s="170"/>
      <c r="AM76" s="170">
        <f>IF($E76&gt;0,AM$16*($E76),0)</f>
        <v>0</v>
      </c>
      <c r="AN76" s="170"/>
      <c r="AO76" s="170">
        <f>IF($E76&gt;0,AO$16*($E76),0)</f>
        <v>0</v>
      </c>
      <c r="AP76" s="170">
        <f>IF($E76&gt;0,AP$16*($E76),0)</f>
        <v>0</v>
      </c>
      <c r="AQ76" s="170"/>
      <c r="AR76" s="170"/>
      <c r="AS76" s="170"/>
      <c r="AT76" s="170"/>
      <c r="AU76" s="170"/>
      <c r="AV76" s="170"/>
      <c r="AW76" s="170"/>
      <c r="AY76" s="162" t="s">
        <v>499</v>
      </c>
      <c r="AZ76" s="162" t="s">
        <v>760</v>
      </c>
      <c r="BA76" s="28">
        <f t="shared" si="7"/>
        <v>0</v>
      </c>
    </row>
    <row r="77" spans="2:53" ht="23.25" x14ac:dyDescent="0.4">
      <c r="B77" s="162" t="s">
        <v>500</v>
      </c>
      <c r="C77" s="162" t="s">
        <v>761</v>
      </c>
      <c r="D77" s="55">
        <f>'Controls and SOA'!D70</f>
        <v>0</v>
      </c>
      <c r="E77" s="58">
        <f t="shared" si="39"/>
        <v>0</v>
      </c>
      <c r="F77" s="32"/>
      <c r="G77" s="170">
        <f>IF($E77&gt;0,G$16*($E77),0)</f>
        <v>0</v>
      </c>
      <c r="H77" s="170"/>
      <c r="I77" s="170"/>
      <c r="J77" s="170"/>
      <c r="K77" s="170">
        <f t="shared" ref="K77:M78" si="57">IF($E77&gt;0,K$16*($E77),0)</f>
        <v>0</v>
      </c>
      <c r="L77" s="170">
        <f t="shared" si="57"/>
        <v>0</v>
      </c>
      <c r="M77" s="170">
        <f t="shared" si="57"/>
        <v>0</v>
      </c>
      <c r="N77" s="170"/>
      <c r="O77" s="170"/>
      <c r="P77" s="170"/>
      <c r="Q77" s="170">
        <f t="shared" si="56"/>
        <v>0</v>
      </c>
      <c r="R77" s="170">
        <f t="shared" si="56"/>
        <v>0</v>
      </c>
      <c r="S77" s="170">
        <f t="shared" si="56"/>
        <v>0</v>
      </c>
      <c r="T77" s="170">
        <f t="shared" si="56"/>
        <v>0</v>
      </c>
      <c r="U77" s="170">
        <f t="shared" si="56"/>
        <v>0</v>
      </c>
      <c r="V77" s="170"/>
      <c r="W77" s="170"/>
      <c r="X77" s="170">
        <f>IF($E77&gt;0,X$16*($E77),0)</f>
        <v>0</v>
      </c>
      <c r="Y77" s="170"/>
      <c r="Z77" s="170"/>
      <c r="AA77" s="170"/>
      <c r="AB77" s="170"/>
      <c r="AC77" s="170"/>
      <c r="AD77" s="170">
        <f>IF($E77&gt;0,AD$16*($E77),0)</f>
        <v>0</v>
      </c>
      <c r="AE77" s="170"/>
      <c r="AF77" s="170">
        <f>IF($E77&gt;0,AF$16*($E77),0)</f>
        <v>0</v>
      </c>
      <c r="AG77" s="170"/>
      <c r="AH77" s="170"/>
      <c r="AI77" s="170"/>
      <c r="AJ77" s="170"/>
      <c r="AK77" s="170">
        <f>IF($E77&gt;0,AK$16*($E77),0)</f>
        <v>0</v>
      </c>
      <c r="AL77" s="170"/>
      <c r="AM77" s="170">
        <f>IF($E77&gt;0,AM$16*($E77),0)</f>
        <v>0</v>
      </c>
      <c r="AN77" s="170"/>
      <c r="AO77" s="170">
        <f>IF($E77&gt;0,AO$16*($E77),0)</f>
        <v>0</v>
      </c>
      <c r="AP77" s="170">
        <f>IF($E77&gt;0,AP$16*($E77),0)</f>
        <v>0</v>
      </c>
      <c r="AQ77" s="170"/>
      <c r="AR77" s="170"/>
      <c r="AS77" s="170"/>
      <c r="AT77" s="170"/>
      <c r="AU77" s="170"/>
      <c r="AV77" s="170"/>
      <c r="AW77" s="170">
        <f>IF($E77&gt;0,AW$16*($E77),0)</f>
        <v>0</v>
      </c>
      <c r="AY77" s="162" t="s">
        <v>500</v>
      </c>
      <c r="AZ77" s="162" t="s">
        <v>761</v>
      </c>
      <c r="BA77" s="28">
        <f t="shared" si="7"/>
        <v>0</v>
      </c>
    </row>
    <row r="78" spans="2:53" ht="23.25" x14ac:dyDescent="0.4">
      <c r="B78" s="162" t="s">
        <v>501</v>
      </c>
      <c r="C78" s="162" t="s">
        <v>762</v>
      </c>
      <c r="D78" s="55">
        <f>'Controls and SOA'!D71</f>
        <v>0</v>
      </c>
      <c r="E78" s="58">
        <f t="shared" si="39"/>
        <v>0</v>
      </c>
      <c r="F78" s="32"/>
      <c r="G78" s="170">
        <f>IF($E78&gt;0,G$16*($E78),0)</f>
        <v>0</v>
      </c>
      <c r="H78" s="170"/>
      <c r="I78" s="170"/>
      <c r="J78" s="170"/>
      <c r="K78" s="170">
        <f t="shared" si="57"/>
        <v>0</v>
      </c>
      <c r="L78" s="170">
        <f t="shared" si="57"/>
        <v>0</v>
      </c>
      <c r="M78" s="170">
        <f t="shared" si="57"/>
        <v>0</v>
      </c>
      <c r="N78" s="170"/>
      <c r="O78" s="170"/>
      <c r="P78" s="170"/>
      <c r="Q78" s="170">
        <f>IF($E78&gt;0,Q$16*($E78),0)</f>
        <v>0</v>
      </c>
      <c r="R78" s="170"/>
      <c r="S78" s="170"/>
      <c r="T78" s="170">
        <f>IF($E78&gt;0,T$16*($E78),0)</f>
        <v>0</v>
      </c>
      <c r="U78" s="170">
        <f>IF($E78&gt;0,U$16*($E78),0)</f>
        <v>0</v>
      </c>
      <c r="V78" s="170"/>
      <c r="W78" s="170"/>
      <c r="X78" s="170"/>
      <c r="Y78" s="170"/>
      <c r="Z78" s="170"/>
      <c r="AA78" s="170"/>
      <c r="AB78" s="170"/>
      <c r="AC78" s="170"/>
      <c r="AD78" s="170"/>
      <c r="AE78" s="170"/>
      <c r="AF78" s="170"/>
      <c r="AG78" s="170"/>
      <c r="AH78" s="170">
        <f t="shared" ref="AH78:AJ79" si="58">IF($E78&gt;0,AH$16*($E78),0)</f>
        <v>0</v>
      </c>
      <c r="AI78" s="170">
        <f t="shared" si="58"/>
        <v>0</v>
      </c>
      <c r="AJ78" s="170">
        <f t="shared" si="58"/>
        <v>0</v>
      </c>
      <c r="AK78" s="170"/>
      <c r="AL78" s="170"/>
      <c r="AM78" s="170"/>
      <c r="AN78" s="170"/>
      <c r="AO78" s="170"/>
      <c r="AP78" s="170"/>
      <c r="AQ78" s="170"/>
      <c r="AR78" s="170"/>
      <c r="AS78" s="170"/>
      <c r="AT78" s="170"/>
      <c r="AU78" s="170"/>
      <c r="AV78" s="170"/>
      <c r="AW78" s="170"/>
      <c r="AY78" s="162" t="s">
        <v>501</v>
      </c>
      <c r="AZ78" s="162" t="s">
        <v>762</v>
      </c>
      <c r="BA78" s="28">
        <f t="shared" si="7"/>
        <v>0</v>
      </c>
    </row>
    <row r="79" spans="2:53" ht="34.9" x14ac:dyDescent="0.4">
      <c r="B79" s="162" t="s">
        <v>502</v>
      </c>
      <c r="C79" s="162" t="s">
        <v>763</v>
      </c>
      <c r="D79" s="55">
        <f>'Controls and SOA'!D72</f>
        <v>0</v>
      </c>
      <c r="E79" s="58">
        <f t="shared" si="39"/>
        <v>0</v>
      </c>
      <c r="F79" s="32"/>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f>IF($E79&gt;0,AD$16*($E79),0)</f>
        <v>0</v>
      </c>
      <c r="AE79" s="170"/>
      <c r="AF79" s="170"/>
      <c r="AG79" s="170"/>
      <c r="AH79" s="170">
        <f t="shared" si="58"/>
        <v>0</v>
      </c>
      <c r="AI79" s="170">
        <f t="shared" si="58"/>
        <v>0</v>
      </c>
      <c r="AJ79" s="170">
        <f t="shared" si="58"/>
        <v>0</v>
      </c>
      <c r="AK79" s="170"/>
      <c r="AL79" s="170"/>
      <c r="AM79" s="170">
        <f>IF($E79&gt;0,AM$16*($E79),0)</f>
        <v>0</v>
      </c>
      <c r="AN79" s="170"/>
      <c r="AO79" s="170">
        <f t="shared" ref="AO79:AO93" si="59">IF($E79&gt;0,AO$16*($E79),0)</f>
        <v>0</v>
      </c>
      <c r="AP79" s="170"/>
      <c r="AQ79" s="170"/>
      <c r="AR79" s="170"/>
      <c r="AS79" s="170"/>
      <c r="AT79" s="170"/>
      <c r="AU79" s="170"/>
      <c r="AV79" s="170"/>
      <c r="AW79" s="170"/>
      <c r="AY79" s="162" t="s">
        <v>502</v>
      </c>
      <c r="AZ79" s="162" t="s">
        <v>763</v>
      </c>
      <c r="BA79" s="28">
        <f t="shared" si="7"/>
        <v>0</v>
      </c>
    </row>
    <row r="80" spans="2:53" ht="23.25" x14ac:dyDescent="0.4">
      <c r="B80" s="176" t="s">
        <v>767</v>
      </c>
      <c r="C80" s="162" t="s">
        <v>764</v>
      </c>
      <c r="D80" s="55">
        <f>'[1]Controlli e SOA'!D72</f>
        <v>0</v>
      </c>
      <c r="E80" s="58">
        <f t="shared" si="39"/>
        <v>0</v>
      </c>
      <c r="F80" s="32"/>
      <c r="G80" s="170"/>
      <c r="H80" s="170"/>
      <c r="I80" s="170"/>
      <c r="J80" s="170"/>
      <c r="K80" s="170"/>
      <c r="L80" s="170"/>
      <c r="M80" s="170"/>
      <c r="N80" s="170"/>
      <c r="O80" s="170"/>
      <c r="P80" s="170"/>
      <c r="Q80" s="170"/>
      <c r="R80" s="170"/>
      <c r="S80" s="170"/>
      <c r="T80" s="170"/>
      <c r="U80" s="170"/>
      <c r="V80" s="170"/>
      <c r="W80" s="170"/>
      <c r="X80" s="170"/>
      <c r="Y80" s="170"/>
      <c r="Z80" s="170"/>
      <c r="AA80" s="170">
        <f>IF($E80&gt;0,AA$16*($E80),0)</f>
        <v>0</v>
      </c>
      <c r="AB80" s="170"/>
      <c r="AC80" s="170"/>
      <c r="AD80" s="170">
        <f>IF($E80&gt;0,AD$16*($E80),0)</f>
        <v>0</v>
      </c>
      <c r="AE80" s="170"/>
      <c r="AF80" s="170"/>
      <c r="AG80" s="170"/>
      <c r="AH80" s="170"/>
      <c r="AI80" s="170"/>
      <c r="AJ80" s="170"/>
      <c r="AK80" s="170"/>
      <c r="AL80" s="170"/>
      <c r="AM80" s="170">
        <f t="shared" ref="AM80:AM82" si="60">IF($E80&gt;0,AM$16*($E80),0)</f>
        <v>0</v>
      </c>
      <c r="AN80" s="170"/>
      <c r="AO80" s="170"/>
      <c r="AP80" s="170"/>
      <c r="AQ80" s="170"/>
      <c r="AR80" s="170"/>
      <c r="AS80" s="170"/>
      <c r="AT80" s="170"/>
      <c r="AU80" s="170"/>
      <c r="AV80" s="170"/>
      <c r="AW80" s="170"/>
      <c r="AY80" s="176" t="s">
        <v>767</v>
      </c>
      <c r="AZ80" s="162" t="s">
        <v>764</v>
      </c>
      <c r="BA80" s="28">
        <f t="shared" si="7"/>
        <v>0</v>
      </c>
    </row>
    <row r="81" spans="2:53" ht="46.5" x14ac:dyDescent="0.4">
      <c r="B81" s="176" t="s">
        <v>768</v>
      </c>
      <c r="C81" s="162" t="s">
        <v>765</v>
      </c>
      <c r="D81" s="55">
        <f>'[1]Controlli e SOA'!D73</f>
        <v>0</v>
      </c>
      <c r="E81" s="58">
        <f t="shared" si="39"/>
        <v>0</v>
      </c>
      <c r="F81" s="32"/>
      <c r="G81" s="170"/>
      <c r="H81" s="170"/>
      <c r="I81" s="170"/>
      <c r="J81" s="170"/>
      <c r="K81" s="170"/>
      <c r="L81" s="170"/>
      <c r="M81" s="170"/>
      <c r="N81" s="170"/>
      <c r="O81" s="170"/>
      <c r="P81" s="170"/>
      <c r="Q81" s="170"/>
      <c r="R81" s="170"/>
      <c r="S81" s="170"/>
      <c r="T81" s="170"/>
      <c r="U81" s="170"/>
      <c r="V81" s="170"/>
      <c r="W81" s="170"/>
      <c r="X81" s="170"/>
      <c r="Y81" s="170"/>
      <c r="Z81" s="170"/>
      <c r="AA81" s="170">
        <f>IF($E81&gt;0,AA$16*($E81),0)</f>
        <v>0</v>
      </c>
      <c r="AB81" s="170"/>
      <c r="AC81" s="170"/>
      <c r="AD81" s="170">
        <f>IF($E81&gt;0,AD$16*($E81),0)</f>
        <v>0</v>
      </c>
      <c r="AE81" s="170"/>
      <c r="AF81" s="170"/>
      <c r="AG81" s="170"/>
      <c r="AH81" s="170"/>
      <c r="AI81" s="170"/>
      <c r="AJ81" s="170"/>
      <c r="AK81" s="170"/>
      <c r="AL81" s="170"/>
      <c r="AM81" s="170">
        <f t="shared" si="60"/>
        <v>0</v>
      </c>
      <c r="AN81" s="170"/>
      <c r="AO81" s="170"/>
      <c r="AP81" s="170"/>
      <c r="AQ81" s="170"/>
      <c r="AR81" s="170"/>
      <c r="AS81" s="170"/>
      <c r="AT81" s="170"/>
      <c r="AU81" s="170"/>
      <c r="AV81" s="170"/>
      <c r="AW81" s="170"/>
      <c r="AY81" s="176" t="s">
        <v>768</v>
      </c>
      <c r="AZ81" s="162" t="s">
        <v>765</v>
      </c>
      <c r="BA81" s="28">
        <f t="shared" si="7"/>
        <v>0</v>
      </c>
    </row>
    <row r="82" spans="2:53" ht="34.9" x14ac:dyDescent="0.4">
      <c r="B82" s="176" t="s">
        <v>769</v>
      </c>
      <c r="C82" s="162" t="s">
        <v>766</v>
      </c>
      <c r="D82" s="55">
        <f>'[1]Controlli e SOA'!D74</f>
        <v>0</v>
      </c>
      <c r="E82" s="58">
        <f t="shared" si="39"/>
        <v>0</v>
      </c>
      <c r="F82" s="32"/>
      <c r="G82" s="170"/>
      <c r="H82" s="170"/>
      <c r="I82" s="170"/>
      <c r="J82" s="170"/>
      <c r="K82" s="170"/>
      <c r="L82" s="170"/>
      <c r="M82" s="170"/>
      <c r="N82" s="170"/>
      <c r="O82" s="170"/>
      <c r="P82" s="170"/>
      <c r="Q82" s="170"/>
      <c r="R82" s="170"/>
      <c r="S82" s="170"/>
      <c r="T82" s="170"/>
      <c r="U82" s="170"/>
      <c r="V82" s="170"/>
      <c r="W82" s="170"/>
      <c r="X82" s="170"/>
      <c r="Y82" s="170"/>
      <c r="Z82" s="170"/>
      <c r="AA82" s="170">
        <f>IF($E82&gt;0,AA$16*($E82),0)</f>
        <v>0</v>
      </c>
      <c r="AB82" s="170"/>
      <c r="AC82" s="170"/>
      <c r="AD82" s="170">
        <f>IF($E82&gt;0,AD$16*($E82),0)</f>
        <v>0</v>
      </c>
      <c r="AE82" s="170"/>
      <c r="AF82" s="170"/>
      <c r="AG82" s="170"/>
      <c r="AH82" s="170"/>
      <c r="AI82" s="170"/>
      <c r="AJ82" s="170"/>
      <c r="AK82" s="170"/>
      <c r="AL82" s="170"/>
      <c r="AM82" s="170">
        <f t="shared" si="60"/>
        <v>0</v>
      </c>
      <c r="AN82" s="170"/>
      <c r="AO82" s="170"/>
      <c r="AP82" s="170"/>
      <c r="AQ82" s="170"/>
      <c r="AR82" s="170"/>
      <c r="AS82" s="170"/>
      <c r="AT82" s="170"/>
      <c r="AU82" s="170"/>
      <c r="AV82" s="170"/>
      <c r="AW82" s="170"/>
      <c r="AY82" s="176" t="s">
        <v>769</v>
      </c>
      <c r="AZ82" s="162" t="s">
        <v>766</v>
      </c>
      <c r="BA82" s="28">
        <f t="shared" si="7"/>
        <v>0</v>
      </c>
    </row>
    <row r="83" spans="2:53" ht="23.25" x14ac:dyDescent="0.4">
      <c r="B83" s="162" t="s">
        <v>503</v>
      </c>
      <c r="C83" s="162" t="s">
        <v>770</v>
      </c>
      <c r="D83" s="55">
        <f>'Controls and SOA'!D76</f>
        <v>0</v>
      </c>
      <c r="E83" s="58">
        <f t="shared" si="39"/>
        <v>0</v>
      </c>
      <c r="F83" s="32"/>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f>IF($E83&gt;0,AD$16*($E83),0)</f>
        <v>0</v>
      </c>
      <c r="AE83" s="170"/>
      <c r="AF83" s="170"/>
      <c r="AG83" s="170"/>
      <c r="AH83" s="170"/>
      <c r="AI83" s="170"/>
      <c r="AJ83" s="170"/>
      <c r="AK83" s="170"/>
      <c r="AL83" s="170">
        <f t="shared" ref="AL83:AL90" si="61">IF($E83&gt;0,AL$16*($E83),0)</f>
        <v>0</v>
      </c>
      <c r="AM83" s="170">
        <f>IF($E83&gt;0,AM$16*($E83),0)</f>
        <v>0</v>
      </c>
      <c r="AN83" s="170"/>
      <c r="AO83" s="170">
        <f t="shared" si="59"/>
        <v>0</v>
      </c>
      <c r="AP83" s="170"/>
      <c r="AQ83" s="170"/>
      <c r="AR83" s="170"/>
      <c r="AS83" s="170"/>
      <c r="AT83" s="170">
        <f>IF($E83&gt;0,AT$16*($E83),0)</f>
        <v>0</v>
      </c>
      <c r="AU83" s="170"/>
      <c r="AV83" s="170"/>
      <c r="AW83" s="170"/>
      <c r="AY83" s="162" t="s">
        <v>503</v>
      </c>
      <c r="AZ83" s="162" t="s">
        <v>770</v>
      </c>
      <c r="BA83" s="28">
        <f t="shared" si="7"/>
        <v>0</v>
      </c>
    </row>
    <row r="84" spans="2:53" x14ac:dyDescent="0.4">
      <c r="B84" s="162" t="s">
        <v>504</v>
      </c>
      <c r="C84" s="162" t="s">
        <v>771</v>
      </c>
      <c r="D84" s="55">
        <f>'Controls and SOA'!D77</f>
        <v>0</v>
      </c>
      <c r="E84" s="58">
        <f t="shared" si="39"/>
        <v>0</v>
      </c>
      <c r="F84" s="32"/>
      <c r="G84" s="170">
        <f t="shared" ref="G84:P84" si="62">IF($E84&gt;0,G$16*($E84),0)</f>
        <v>0</v>
      </c>
      <c r="H84" s="170">
        <f t="shared" si="62"/>
        <v>0</v>
      </c>
      <c r="I84" s="170">
        <f t="shared" si="62"/>
        <v>0</v>
      </c>
      <c r="J84" s="170">
        <f t="shared" si="62"/>
        <v>0</v>
      </c>
      <c r="K84" s="170">
        <f t="shared" si="62"/>
        <v>0</v>
      </c>
      <c r="L84" s="170">
        <f t="shared" si="62"/>
        <v>0</v>
      </c>
      <c r="M84" s="170">
        <f t="shared" si="62"/>
        <v>0</v>
      </c>
      <c r="N84" s="170">
        <f t="shared" si="62"/>
        <v>0</v>
      </c>
      <c r="O84" s="170">
        <f t="shared" si="62"/>
        <v>0</v>
      </c>
      <c r="P84" s="170">
        <f t="shared" si="62"/>
        <v>0</v>
      </c>
      <c r="Q84" s="170"/>
      <c r="R84" s="170"/>
      <c r="S84" s="170">
        <f>IF($E84&gt;0,S$16*($E84),0)</f>
        <v>0</v>
      </c>
      <c r="T84" s="170"/>
      <c r="U84" s="170"/>
      <c r="V84" s="170"/>
      <c r="W84" s="170">
        <f>IF($E84&gt;0,W$16*($E84),0)</f>
        <v>0</v>
      </c>
      <c r="X84" s="170"/>
      <c r="Y84" s="170"/>
      <c r="Z84" s="170"/>
      <c r="AA84" s="170"/>
      <c r="AB84" s="170"/>
      <c r="AC84" s="170"/>
      <c r="AD84" s="170"/>
      <c r="AE84" s="170"/>
      <c r="AF84" s="170">
        <f t="shared" ref="AF84:AK84" si="63">IF($E84&gt;0,AF$16*($E84),0)</f>
        <v>0</v>
      </c>
      <c r="AG84" s="170">
        <f t="shared" si="63"/>
        <v>0</v>
      </c>
      <c r="AH84" s="170">
        <f t="shared" si="63"/>
        <v>0</v>
      </c>
      <c r="AI84" s="170">
        <f t="shared" si="63"/>
        <v>0</v>
      </c>
      <c r="AJ84" s="170">
        <f t="shared" si="63"/>
        <v>0</v>
      </c>
      <c r="AK84" s="170">
        <f t="shared" si="63"/>
        <v>0</v>
      </c>
      <c r="AL84" s="170">
        <f t="shared" si="61"/>
        <v>0</v>
      </c>
      <c r="AM84" s="170"/>
      <c r="AN84" s="170">
        <f t="shared" ref="AN84:AN93" si="64">IF($E84&gt;0,AN$16*($E84),0)</f>
        <v>0</v>
      </c>
      <c r="AO84" s="170">
        <f t="shared" si="59"/>
        <v>0</v>
      </c>
      <c r="AP84" s="170"/>
      <c r="AQ84" s="170"/>
      <c r="AR84" s="170">
        <f t="shared" ref="AR84:AT93" si="65">IF($E84&gt;0,AR$16*($E84),0)</f>
        <v>0</v>
      </c>
      <c r="AS84" s="170">
        <f>IF($E84&gt;0,AS$16*($E84),0)</f>
        <v>0</v>
      </c>
      <c r="AT84" s="170"/>
      <c r="AU84" s="170">
        <f>IF($E84&gt;0,AU$16*($E84),0)</f>
        <v>0</v>
      </c>
      <c r="AV84" s="170">
        <f>IF($E84&gt;0,AV$16*($E84),0)</f>
        <v>0</v>
      </c>
      <c r="AW84" s="170"/>
      <c r="AY84" s="162" t="s">
        <v>504</v>
      </c>
      <c r="AZ84" s="162" t="s">
        <v>771</v>
      </c>
      <c r="BA84" s="28">
        <f t="shared" si="7"/>
        <v>0</v>
      </c>
    </row>
    <row r="85" spans="2:53" x14ac:dyDescent="0.4">
      <c r="B85" s="162" t="s">
        <v>505</v>
      </c>
      <c r="C85" s="162" t="s">
        <v>772</v>
      </c>
      <c r="D85" s="55">
        <f>'Controls and SOA'!D78</f>
        <v>0</v>
      </c>
      <c r="E85" s="58">
        <f>IF(D85="NA", 0, IF(D85=0,0,5-D85))</f>
        <v>0</v>
      </c>
      <c r="F85" s="32"/>
      <c r="G85" s="170"/>
      <c r="H85" s="170"/>
      <c r="I85" s="170"/>
      <c r="J85" s="170"/>
      <c r="K85" s="170"/>
      <c r="L85" s="170"/>
      <c r="M85" s="170"/>
      <c r="N85" s="170"/>
      <c r="O85" s="170"/>
      <c r="P85" s="170"/>
      <c r="Q85" s="170">
        <f t="shared" ref="Q85:R90" si="66">IF($E85&gt;0,Q$16*($E85),0)</f>
        <v>0</v>
      </c>
      <c r="R85" s="170">
        <f t="shared" si="66"/>
        <v>0</v>
      </c>
      <c r="S85" s="170"/>
      <c r="T85" s="170">
        <f t="shared" ref="T85:T98" si="67">IF($E85&gt;0,T$16*($E85),0)</f>
        <v>0</v>
      </c>
      <c r="U85" s="170"/>
      <c r="V85" s="170"/>
      <c r="W85" s="170"/>
      <c r="X85" s="170"/>
      <c r="Y85" s="170"/>
      <c r="Z85" s="170"/>
      <c r="AA85" s="170"/>
      <c r="AB85" s="170"/>
      <c r="AC85" s="170">
        <f t="shared" ref="AC85:AE86" si="68">IF($E85&gt;0,AC$16*($E85),0)</f>
        <v>0</v>
      </c>
      <c r="AD85" s="170">
        <f t="shared" si="68"/>
        <v>0</v>
      </c>
      <c r="AE85" s="170">
        <f t="shared" si="68"/>
        <v>0</v>
      </c>
      <c r="AF85" s="170"/>
      <c r="AG85" s="170"/>
      <c r="AH85" s="170">
        <f>IF($E85&gt;0,AH$16*($E85),0)</f>
        <v>0</v>
      </c>
      <c r="AI85" s="170">
        <f>IF($E85&gt;0,AI$16*($E85),0)</f>
        <v>0</v>
      </c>
      <c r="AJ85" s="170">
        <f>IF($E85&gt;0,AJ$16*($E85),0)</f>
        <v>0</v>
      </c>
      <c r="AK85" s="170">
        <f>IF($E85&gt;0,AK$16*($E85),0)</f>
        <v>0</v>
      </c>
      <c r="AL85" s="170">
        <f t="shared" si="61"/>
        <v>0</v>
      </c>
      <c r="AM85" s="170">
        <f t="shared" ref="AM85:AM93" si="69">IF($E85&gt;0,AM$16*($E85),0)</f>
        <v>0</v>
      </c>
      <c r="AN85" s="170">
        <f t="shared" si="64"/>
        <v>0</v>
      </c>
      <c r="AO85" s="170">
        <f t="shared" si="59"/>
        <v>0</v>
      </c>
      <c r="AP85" s="170">
        <f t="shared" ref="AP85:AQ90" si="70">IF($E85&gt;0,AP$16*($E85),0)</f>
        <v>0</v>
      </c>
      <c r="AQ85" s="170">
        <f t="shared" si="70"/>
        <v>0</v>
      </c>
      <c r="AR85" s="170">
        <f t="shared" si="65"/>
        <v>0</v>
      </c>
      <c r="AS85" s="170">
        <f>IF($E85&gt;0,AS$16*($E85),0)</f>
        <v>0</v>
      </c>
      <c r="AT85" s="170">
        <f>IF($E85&gt;0,AT$16*($E85),0)</f>
        <v>0</v>
      </c>
      <c r="AU85" s="170"/>
      <c r="AV85" s="170">
        <f t="shared" ref="AV85:AV93" si="71">IF($E85&gt;0,AV$16*($E85),0)</f>
        <v>0</v>
      </c>
      <c r="AW85" s="170"/>
      <c r="AY85" s="162" t="s">
        <v>505</v>
      </c>
      <c r="AZ85" s="162" t="s">
        <v>772</v>
      </c>
      <c r="BA85" s="28">
        <f t="shared" si="7"/>
        <v>0</v>
      </c>
    </row>
    <row r="86" spans="2:53" ht="23.25" x14ac:dyDescent="0.4">
      <c r="B86" s="162" t="s">
        <v>506</v>
      </c>
      <c r="C86" s="162" t="s">
        <v>773</v>
      </c>
      <c r="D86" s="55">
        <f>'Controls and SOA'!D79</f>
        <v>0</v>
      </c>
      <c r="E86" s="58">
        <f t="shared" si="39"/>
        <v>0</v>
      </c>
      <c r="F86" s="32"/>
      <c r="G86" s="170"/>
      <c r="H86" s="170"/>
      <c r="I86" s="170"/>
      <c r="J86" s="170"/>
      <c r="K86" s="170"/>
      <c r="L86" s="170"/>
      <c r="M86" s="170"/>
      <c r="N86" s="170"/>
      <c r="O86" s="170"/>
      <c r="P86" s="170"/>
      <c r="Q86" s="170">
        <f t="shared" si="66"/>
        <v>0</v>
      </c>
      <c r="R86" s="170">
        <f t="shared" si="66"/>
        <v>0</v>
      </c>
      <c r="S86" s="170"/>
      <c r="T86" s="170">
        <f t="shared" si="67"/>
        <v>0</v>
      </c>
      <c r="U86" s="170"/>
      <c r="V86" s="170"/>
      <c r="W86" s="170"/>
      <c r="X86" s="170"/>
      <c r="Y86" s="170"/>
      <c r="Z86" s="170"/>
      <c r="AA86" s="170"/>
      <c r="AB86" s="170"/>
      <c r="AC86" s="170">
        <f t="shared" si="68"/>
        <v>0</v>
      </c>
      <c r="AD86" s="170">
        <f t="shared" si="68"/>
        <v>0</v>
      </c>
      <c r="AE86" s="170">
        <f t="shared" si="68"/>
        <v>0</v>
      </c>
      <c r="AF86" s="170"/>
      <c r="AG86" s="170"/>
      <c r="AH86" s="170">
        <f t="shared" ref="AH86:AJ93" si="72">IF($E86&gt;0,AH$16*($E86),0)</f>
        <v>0</v>
      </c>
      <c r="AI86" s="170">
        <f t="shared" si="72"/>
        <v>0</v>
      </c>
      <c r="AJ86" s="170">
        <f t="shared" si="72"/>
        <v>0</v>
      </c>
      <c r="AK86" s="170"/>
      <c r="AL86" s="170">
        <f t="shared" si="61"/>
        <v>0</v>
      </c>
      <c r="AM86" s="170">
        <f t="shared" si="69"/>
        <v>0</v>
      </c>
      <c r="AN86" s="170">
        <f t="shared" si="64"/>
        <v>0</v>
      </c>
      <c r="AO86" s="170">
        <f t="shared" si="59"/>
        <v>0</v>
      </c>
      <c r="AP86" s="170">
        <f t="shared" si="70"/>
        <v>0</v>
      </c>
      <c r="AQ86" s="170">
        <f t="shared" si="70"/>
        <v>0</v>
      </c>
      <c r="AR86" s="170">
        <f t="shared" si="65"/>
        <v>0</v>
      </c>
      <c r="AS86" s="170"/>
      <c r="AT86" s="170">
        <f>IF($E86&gt;0,AT$16*($E86),0)</f>
        <v>0</v>
      </c>
      <c r="AU86" s="170"/>
      <c r="AV86" s="170">
        <f t="shared" si="71"/>
        <v>0</v>
      </c>
      <c r="AW86" s="170"/>
      <c r="AY86" s="162" t="s">
        <v>506</v>
      </c>
      <c r="AZ86" s="162" t="s">
        <v>773</v>
      </c>
      <c r="BA86" s="28">
        <f t="shared" si="7"/>
        <v>0</v>
      </c>
    </row>
    <row r="87" spans="2:53" ht="23.25" x14ac:dyDescent="0.4">
      <c r="B87" s="162" t="s">
        <v>507</v>
      </c>
      <c r="C87" s="162" t="s">
        <v>774</v>
      </c>
      <c r="D87" s="55">
        <f>'Controls and SOA'!D80</f>
        <v>0</v>
      </c>
      <c r="E87" s="58">
        <f t="shared" ref="E87:E123" si="73">IF(D87="NA", 0, IF(D87=0,0,5-D87))</f>
        <v>0</v>
      </c>
      <c r="F87" s="32"/>
      <c r="G87" s="170"/>
      <c r="H87" s="170"/>
      <c r="I87" s="170"/>
      <c r="J87" s="170"/>
      <c r="K87" s="170"/>
      <c r="L87" s="170"/>
      <c r="M87" s="170"/>
      <c r="N87" s="170"/>
      <c r="O87" s="170"/>
      <c r="P87" s="170"/>
      <c r="Q87" s="170">
        <f t="shared" si="66"/>
        <v>0</v>
      </c>
      <c r="R87" s="170">
        <f t="shared" si="66"/>
        <v>0</v>
      </c>
      <c r="S87" s="170"/>
      <c r="T87" s="170">
        <f t="shared" si="67"/>
        <v>0</v>
      </c>
      <c r="U87" s="170"/>
      <c r="V87" s="170"/>
      <c r="W87" s="170"/>
      <c r="X87" s="170"/>
      <c r="Y87" s="170"/>
      <c r="Z87" s="170"/>
      <c r="AA87" s="170"/>
      <c r="AB87" s="170"/>
      <c r="AC87" s="170">
        <f>IF($E87&gt;0,AC$16*($E87),0)</f>
        <v>0</v>
      </c>
      <c r="AD87" s="170">
        <f>IF($E87&gt;0,AD$16*($E87),0)</f>
        <v>0</v>
      </c>
      <c r="AE87" s="170"/>
      <c r="AF87" s="170"/>
      <c r="AG87" s="170"/>
      <c r="AH87" s="170">
        <f t="shared" si="72"/>
        <v>0</v>
      </c>
      <c r="AI87" s="170">
        <f t="shared" si="72"/>
        <v>0</v>
      </c>
      <c r="AJ87" s="170">
        <f t="shared" si="72"/>
        <v>0</v>
      </c>
      <c r="AK87" s="170"/>
      <c r="AL87" s="170">
        <f t="shared" si="61"/>
        <v>0</v>
      </c>
      <c r="AM87" s="170">
        <f t="shared" si="69"/>
        <v>0</v>
      </c>
      <c r="AN87" s="170">
        <f t="shared" si="64"/>
        <v>0</v>
      </c>
      <c r="AO87" s="170">
        <f t="shared" si="59"/>
        <v>0</v>
      </c>
      <c r="AP87" s="170">
        <f t="shared" si="70"/>
        <v>0</v>
      </c>
      <c r="AQ87" s="170">
        <f t="shared" si="70"/>
        <v>0</v>
      </c>
      <c r="AR87" s="170">
        <f t="shared" si="65"/>
        <v>0</v>
      </c>
      <c r="AS87" s="170">
        <f>IF($E87&gt;0,AS$16*($E87),0)</f>
        <v>0</v>
      </c>
      <c r="AT87" s="170">
        <f>IF($E87&gt;0,AT$16*($E87),0)</f>
        <v>0</v>
      </c>
      <c r="AU87" s="170"/>
      <c r="AV87" s="170">
        <f t="shared" si="71"/>
        <v>0</v>
      </c>
      <c r="AW87" s="170"/>
      <c r="AY87" s="162" t="s">
        <v>507</v>
      </c>
      <c r="AZ87" s="162" t="s">
        <v>774</v>
      </c>
      <c r="BA87" s="28">
        <f t="shared" si="7"/>
        <v>0</v>
      </c>
    </row>
    <row r="88" spans="2:53" x14ac:dyDescent="0.4">
      <c r="B88" s="162" t="s">
        <v>508</v>
      </c>
      <c r="C88" s="162" t="s">
        <v>775</v>
      </c>
      <c r="D88" s="55">
        <f>'Controls and SOA'!D81</f>
        <v>0</v>
      </c>
      <c r="E88" s="58">
        <f t="shared" si="73"/>
        <v>0</v>
      </c>
      <c r="F88" s="32"/>
      <c r="G88" s="170"/>
      <c r="H88" s="170"/>
      <c r="I88" s="170"/>
      <c r="J88" s="170">
        <f>IF($E88&gt;0,J$16*($E88),0)</f>
        <v>0</v>
      </c>
      <c r="K88" s="170"/>
      <c r="L88" s="170"/>
      <c r="M88" s="170"/>
      <c r="N88" s="170"/>
      <c r="O88" s="170"/>
      <c r="P88" s="170"/>
      <c r="Q88" s="170">
        <f t="shared" si="66"/>
        <v>0</v>
      </c>
      <c r="R88" s="170">
        <f t="shared" si="66"/>
        <v>0</v>
      </c>
      <c r="S88" s="170">
        <f>IF($E88&gt;0,S$16*($E88),0)</f>
        <v>0</v>
      </c>
      <c r="T88" s="170">
        <f t="shared" si="67"/>
        <v>0</v>
      </c>
      <c r="U88" s="170"/>
      <c r="V88" s="170"/>
      <c r="W88" s="170"/>
      <c r="X88" s="170"/>
      <c r="Y88" s="170"/>
      <c r="Z88" s="170"/>
      <c r="AA88" s="170"/>
      <c r="AB88" s="170"/>
      <c r="AC88" s="170">
        <f>IF($E88&gt;0,AC$16*($E88),0)</f>
        <v>0</v>
      </c>
      <c r="AD88" s="170">
        <f>IF($E88&gt;0,AD$16*($E88),0)</f>
        <v>0</v>
      </c>
      <c r="AE88" s="170">
        <f>IF($E88&gt;0,AE$16*($E88),0)</f>
        <v>0</v>
      </c>
      <c r="AF88" s="170">
        <f>IF($E88&gt;0,AF$16*($E88),0)</f>
        <v>0</v>
      </c>
      <c r="AG88" s="170">
        <f>IF($E88&gt;0,AG$16*($E88),0)</f>
        <v>0</v>
      </c>
      <c r="AH88" s="170">
        <f t="shared" si="72"/>
        <v>0</v>
      </c>
      <c r="AI88" s="170">
        <f t="shared" si="72"/>
        <v>0</v>
      </c>
      <c r="AJ88" s="170">
        <f t="shared" si="72"/>
        <v>0</v>
      </c>
      <c r="AK88" s="170">
        <f>IF($E88&gt;0,AK$16*($E88),0)</f>
        <v>0</v>
      </c>
      <c r="AL88" s="170">
        <f t="shared" si="61"/>
        <v>0</v>
      </c>
      <c r="AM88" s="170">
        <f t="shared" si="69"/>
        <v>0</v>
      </c>
      <c r="AN88" s="170">
        <f t="shared" si="64"/>
        <v>0</v>
      </c>
      <c r="AO88" s="170">
        <f t="shared" si="59"/>
        <v>0</v>
      </c>
      <c r="AP88" s="170">
        <f t="shared" si="70"/>
        <v>0</v>
      </c>
      <c r="AQ88" s="170">
        <f t="shared" si="70"/>
        <v>0</v>
      </c>
      <c r="AR88" s="170">
        <f t="shared" si="65"/>
        <v>0</v>
      </c>
      <c r="AS88" s="170">
        <f>IF($E88&gt;0,AS$16*($E88),0)</f>
        <v>0</v>
      </c>
      <c r="AT88" s="170">
        <f>IF($E88&gt;0,AT$16*($E88),0)</f>
        <v>0</v>
      </c>
      <c r="AU88" s="170">
        <f>IF($E88&gt;0,AU$16*($E88),0)</f>
        <v>0</v>
      </c>
      <c r="AV88" s="170">
        <f t="shared" si="71"/>
        <v>0</v>
      </c>
      <c r="AW88" s="170"/>
      <c r="AY88" s="162" t="s">
        <v>508</v>
      </c>
      <c r="AZ88" s="162" t="s">
        <v>775</v>
      </c>
      <c r="BA88" s="28">
        <f t="shared" ref="BA88:BA154" si="74">MAX(G88:AW88)</f>
        <v>0</v>
      </c>
    </row>
    <row r="89" spans="2:53" ht="23.25" x14ac:dyDescent="0.4">
      <c r="B89" s="176" t="s">
        <v>776</v>
      </c>
      <c r="C89" s="162" t="s">
        <v>778</v>
      </c>
      <c r="D89" s="55">
        <f>'[1]Controlli e SOA'!D81</f>
        <v>0</v>
      </c>
      <c r="E89" s="58">
        <f>IF(D89="NA", 0, IF(D89=0,0,5-D89))</f>
        <v>0</v>
      </c>
      <c r="F89" s="32"/>
      <c r="G89" s="170"/>
      <c r="H89" s="170"/>
      <c r="I89" s="170"/>
      <c r="J89" s="170"/>
      <c r="K89" s="170"/>
      <c r="L89" s="170"/>
      <c r="M89" s="170"/>
      <c r="N89" s="170"/>
      <c r="O89" s="170"/>
      <c r="P89" s="170"/>
      <c r="Q89" s="170">
        <f t="shared" si="66"/>
        <v>0</v>
      </c>
      <c r="R89" s="170">
        <f t="shared" si="66"/>
        <v>0</v>
      </c>
      <c r="S89" s="170"/>
      <c r="T89" s="170">
        <f t="shared" si="67"/>
        <v>0</v>
      </c>
      <c r="U89" s="170"/>
      <c r="V89" s="170"/>
      <c r="W89" s="170"/>
      <c r="X89" s="170"/>
      <c r="Y89" s="170"/>
      <c r="Z89" s="170"/>
      <c r="AA89" s="170"/>
      <c r="AB89" s="170"/>
      <c r="AC89" s="170">
        <f t="shared" ref="AC89:AE90" si="75">IF($E89&gt;0,AC$16*($E89),0)</f>
        <v>0</v>
      </c>
      <c r="AD89" s="170">
        <f t="shared" si="75"/>
        <v>0</v>
      </c>
      <c r="AE89" s="170">
        <f t="shared" si="75"/>
        <v>0</v>
      </c>
      <c r="AF89" s="170"/>
      <c r="AG89" s="170"/>
      <c r="AH89" s="170">
        <f t="shared" si="72"/>
        <v>0</v>
      </c>
      <c r="AI89" s="170">
        <f t="shared" si="72"/>
        <v>0</v>
      </c>
      <c r="AJ89" s="170">
        <f t="shared" si="72"/>
        <v>0</v>
      </c>
      <c r="AK89" s="170">
        <f>IF($E89&gt;0,AK$16*($E89),0)</f>
        <v>0</v>
      </c>
      <c r="AL89" s="170">
        <f t="shared" si="61"/>
        <v>0</v>
      </c>
      <c r="AM89" s="170">
        <f t="shared" si="69"/>
        <v>0</v>
      </c>
      <c r="AN89" s="170">
        <f t="shared" si="64"/>
        <v>0</v>
      </c>
      <c r="AO89" s="170">
        <f t="shared" si="59"/>
        <v>0</v>
      </c>
      <c r="AP89" s="170">
        <f t="shared" si="70"/>
        <v>0</v>
      </c>
      <c r="AQ89" s="170">
        <f t="shared" si="70"/>
        <v>0</v>
      </c>
      <c r="AR89" s="170">
        <f t="shared" si="65"/>
        <v>0</v>
      </c>
      <c r="AS89" s="170">
        <f t="shared" si="65"/>
        <v>0</v>
      </c>
      <c r="AT89" s="170">
        <f t="shared" si="65"/>
        <v>0</v>
      </c>
      <c r="AU89" s="170"/>
      <c r="AV89" s="170">
        <f t="shared" si="71"/>
        <v>0</v>
      </c>
      <c r="AW89" s="170"/>
      <c r="AY89" s="176" t="s">
        <v>776</v>
      </c>
      <c r="AZ89" s="162" t="s">
        <v>778</v>
      </c>
      <c r="BA89" s="28">
        <f t="shared" si="74"/>
        <v>0</v>
      </c>
    </row>
    <row r="90" spans="2:53" ht="23.25" x14ac:dyDescent="0.4">
      <c r="B90" s="176" t="s">
        <v>777</v>
      </c>
      <c r="C90" s="162" t="s">
        <v>779</v>
      </c>
      <c r="D90" s="55">
        <f>'[1]Controlli e SOA'!D82</f>
        <v>0</v>
      </c>
      <c r="E90" s="58">
        <f>IF(D90="NA", 0, IF(D90=0,0,5-D90))</f>
        <v>0</v>
      </c>
      <c r="F90" s="32"/>
      <c r="G90" s="170"/>
      <c r="H90" s="170"/>
      <c r="I90" s="170"/>
      <c r="J90" s="170"/>
      <c r="K90" s="170"/>
      <c r="L90" s="170"/>
      <c r="M90" s="170"/>
      <c r="N90" s="170"/>
      <c r="O90" s="170"/>
      <c r="P90" s="170"/>
      <c r="Q90" s="170">
        <f t="shared" si="66"/>
        <v>0</v>
      </c>
      <c r="R90" s="170">
        <f t="shared" si="66"/>
        <v>0</v>
      </c>
      <c r="S90" s="170"/>
      <c r="T90" s="170">
        <f t="shared" si="67"/>
        <v>0</v>
      </c>
      <c r="U90" s="170"/>
      <c r="V90" s="170"/>
      <c r="W90" s="170"/>
      <c r="X90" s="170"/>
      <c r="Y90" s="170"/>
      <c r="Z90" s="170"/>
      <c r="AA90" s="170"/>
      <c r="AB90" s="170"/>
      <c r="AC90" s="170">
        <f t="shared" si="75"/>
        <v>0</v>
      </c>
      <c r="AD90" s="170">
        <f t="shared" si="75"/>
        <v>0</v>
      </c>
      <c r="AE90" s="170">
        <f t="shared" si="75"/>
        <v>0</v>
      </c>
      <c r="AF90" s="170"/>
      <c r="AG90" s="170"/>
      <c r="AH90" s="170">
        <f t="shared" si="72"/>
        <v>0</v>
      </c>
      <c r="AI90" s="170">
        <f t="shared" si="72"/>
        <v>0</v>
      </c>
      <c r="AJ90" s="170">
        <f t="shared" si="72"/>
        <v>0</v>
      </c>
      <c r="AK90" s="170">
        <f>IF($E90&gt;0,AK$16*($E90),0)</f>
        <v>0</v>
      </c>
      <c r="AL90" s="170">
        <f t="shared" si="61"/>
        <v>0</v>
      </c>
      <c r="AM90" s="170">
        <f t="shared" si="69"/>
        <v>0</v>
      </c>
      <c r="AN90" s="170">
        <f t="shared" si="64"/>
        <v>0</v>
      </c>
      <c r="AO90" s="170">
        <f t="shared" si="59"/>
        <v>0</v>
      </c>
      <c r="AP90" s="170">
        <f t="shared" si="70"/>
        <v>0</v>
      </c>
      <c r="AQ90" s="170">
        <f t="shared" si="70"/>
        <v>0</v>
      </c>
      <c r="AR90" s="170">
        <f t="shared" si="65"/>
        <v>0</v>
      </c>
      <c r="AS90" s="170">
        <f t="shared" si="65"/>
        <v>0</v>
      </c>
      <c r="AT90" s="170">
        <f t="shared" si="65"/>
        <v>0</v>
      </c>
      <c r="AU90" s="170"/>
      <c r="AV90" s="170">
        <f t="shared" si="71"/>
        <v>0</v>
      </c>
      <c r="AW90" s="170"/>
      <c r="AY90" s="176" t="s">
        <v>777</v>
      </c>
      <c r="AZ90" s="162" t="s">
        <v>779</v>
      </c>
      <c r="BA90" s="28">
        <f t="shared" si="74"/>
        <v>0</v>
      </c>
    </row>
    <row r="91" spans="2:53" ht="34.9" x14ac:dyDescent="0.4">
      <c r="B91" s="162" t="s">
        <v>509</v>
      </c>
      <c r="C91" s="162" t="s">
        <v>780</v>
      </c>
      <c r="D91" s="55">
        <f>'Controls and SOA'!D84</f>
        <v>0</v>
      </c>
      <c r="E91" s="58">
        <f t="shared" si="73"/>
        <v>0</v>
      </c>
      <c r="F91" s="32"/>
      <c r="G91" s="170"/>
      <c r="H91" s="170"/>
      <c r="I91" s="170"/>
      <c r="J91" s="170"/>
      <c r="K91" s="170"/>
      <c r="L91" s="170"/>
      <c r="M91" s="170"/>
      <c r="N91" s="170"/>
      <c r="O91" s="170"/>
      <c r="P91" s="170"/>
      <c r="Q91" s="170"/>
      <c r="R91" s="170">
        <f>IF($E91&gt;0,R$16*($E91),0)</f>
        <v>0</v>
      </c>
      <c r="S91" s="170"/>
      <c r="T91" s="170">
        <f t="shared" si="67"/>
        <v>0</v>
      </c>
      <c r="U91" s="170"/>
      <c r="V91" s="170"/>
      <c r="W91" s="170"/>
      <c r="X91" s="170">
        <f>IF($E91&gt;0,X$16*($E91),0)</f>
        <v>0</v>
      </c>
      <c r="Y91" s="170"/>
      <c r="Z91" s="170"/>
      <c r="AA91" s="170"/>
      <c r="AB91" s="170"/>
      <c r="AC91" s="170"/>
      <c r="AD91" s="170">
        <f t="shared" ref="AD91:AD101" si="76">IF($E91&gt;0,AD$16*($E91),0)</f>
        <v>0</v>
      </c>
      <c r="AE91" s="170"/>
      <c r="AF91" s="170"/>
      <c r="AG91" s="170"/>
      <c r="AH91" s="170">
        <f t="shared" si="72"/>
        <v>0</v>
      </c>
      <c r="AI91" s="170">
        <f t="shared" si="72"/>
        <v>0</v>
      </c>
      <c r="AJ91" s="170">
        <f t="shared" si="72"/>
        <v>0</v>
      </c>
      <c r="AK91" s="170">
        <f>IF($E91&gt;0,AK$16*($E91),0)</f>
        <v>0</v>
      </c>
      <c r="AL91" s="170"/>
      <c r="AM91" s="170">
        <f t="shared" si="69"/>
        <v>0</v>
      </c>
      <c r="AN91" s="170">
        <f t="shared" si="64"/>
        <v>0</v>
      </c>
      <c r="AO91" s="170">
        <f t="shared" si="59"/>
        <v>0</v>
      </c>
      <c r="AP91" s="170"/>
      <c r="AQ91" s="170"/>
      <c r="AR91" s="170">
        <f t="shared" si="65"/>
        <v>0</v>
      </c>
      <c r="AS91" s="170">
        <f>IF($E91&gt;0,AS$16*($E91),0)</f>
        <v>0</v>
      </c>
      <c r="AT91" s="170"/>
      <c r="AU91" s="170"/>
      <c r="AV91" s="170">
        <f t="shared" si="71"/>
        <v>0</v>
      </c>
      <c r="AW91" s="170">
        <f>IF($E91&gt;0,AW$16*($E91),0)</f>
        <v>0</v>
      </c>
      <c r="AY91" s="162" t="s">
        <v>509</v>
      </c>
      <c r="AZ91" s="162" t="s">
        <v>780</v>
      </c>
      <c r="BA91" s="28">
        <f t="shared" si="74"/>
        <v>0</v>
      </c>
    </row>
    <row r="92" spans="2:53" ht="23.25" x14ac:dyDescent="0.4">
      <c r="B92" s="162" t="s">
        <v>510</v>
      </c>
      <c r="C92" s="162" t="s">
        <v>781</v>
      </c>
      <c r="D92" s="55">
        <f>'Controls and SOA'!D85</f>
        <v>0</v>
      </c>
      <c r="E92" s="58">
        <f t="shared" si="73"/>
        <v>0</v>
      </c>
      <c r="F92" s="32"/>
      <c r="G92" s="170"/>
      <c r="H92" s="170"/>
      <c r="I92" s="170"/>
      <c r="J92" s="170"/>
      <c r="K92" s="170"/>
      <c r="L92" s="170"/>
      <c r="M92" s="170"/>
      <c r="N92" s="170"/>
      <c r="O92" s="170"/>
      <c r="P92" s="170"/>
      <c r="Q92" s="170"/>
      <c r="R92" s="170">
        <f>IF($E92&gt;0,R$16*($E92),0)</f>
        <v>0</v>
      </c>
      <c r="S92" s="170"/>
      <c r="T92" s="170">
        <f t="shared" si="67"/>
        <v>0</v>
      </c>
      <c r="U92" s="170"/>
      <c r="V92" s="170"/>
      <c r="W92" s="170"/>
      <c r="X92" s="170">
        <f>IF($E92&gt;0,X$16*($E92),0)</f>
        <v>0</v>
      </c>
      <c r="Y92" s="170"/>
      <c r="Z92" s="170"/>
      <c r="AA92" s="170"/>
      <c r="AB92" s="170"/>
      <c r="AC92" s="170"/>
      <c r="AD92" s="170">
        <f t="shared" si="76"/>
        <v>0</v>
      </c>
      <c r="AE92" s="170">
        <f>IF($E92&gt;0,AE$16*($E92),0)</f>
        <v>0</v>
      </c>
      <c r="AF92" s="170"/>
      <c r="AG92" s="170"/>
      <c r="AH92" s="170">
        <f t="shared" si="72"/>
        <v>0</v>
      </c>
      <c r="AI92" s="170">
        <f t="shared" si="72"/>
        <v>0</v>
      </c>
      <c r="AJ92" s="170">
        <f t="shared" si="72"/>
        <v>0</v>
      </c>
      <c r="AK92" s="170"/>
      <c r="AL92" s="170">
        <f>IF($E92&gt;0,AL$16*($E92),0)</f>
        <v>0</v>
      </c>
      <c r="AM92" s="170">
        <f t="shared" si="69"/>
        <v>0</v>
      </c>
      <c r="AN92" s="170">
        <f t="shared" si="64"/>
        <v>0</v>
      </c>
      <c r="AO92" s="170">
        <f t="shared" si="59"/>
        <v>0</v>
      </c>
      <c r="AP92" s="170"/>
      <c r="AQ92" s="170">
        <f>IF($E92&gt;0,AQ$16*($E92),0)</f>
        <v>0</v>
      </c>
      <c r="AR92" s="170">
        <f t="shared" si="65"/>
        <v>0</v>
      </c>
      <c r="AS92" s="170">
        <f>IF($E92&gt;0,AS$16*($E92),0)</f>
        <v>0</v>
      </c>
      <c r="AT92" s="170">
        <f>IF($E92&gt;0,AT$16*($E92),0)</f>
        <v>0</v>
      </c>
      <c r="AU92" s="170"/>
      <c r="AV92" s="170">
        <f t="shared" si="71"/>
        <v>0</v>
      </c>
      <c r="AW92" s="170">
        <f>IF($E92&gt;0,AW$16*($E92),0)</f>
        <v>0</v>
      </c>
      <c r="AY92" s="162" t="s">
        <v>510</v>
      </c>
      <c r="AZ92" s="162" t="s">
        <v>781</v>
      </c>
      <c r="BA92" s="28">
        <f t="shared" si="74"/>
        <v>0</v>
      </c>
    </row>
    <row r="93" spans="2:53" ht="23.25" x14ac:dyDescent="0.4">
      <c r="B93" s="162" t="s">
        <v>511</v>
      </c>
      <c r="C93" s="162" t="s">
        <v>782</v>
      </c>
      <c r="D93" s="55">
        <f>'Controls and SOA'!D86</f>
        <v>0</v>
      </c>
      <c r="E93" s="58">
        <f t="shared" si="73"/>
        <v>0</v>
      </c>
      <c r="F93" s="32"/>
      <c r="G93" s="170"/>
      <c r="H93" s="170"/>
      <c r="I93" s="170"/>
      <c r="J93" s="170"/>
      <c r="K93" s="170"/>
      <c r="L93" s="170"/>
      <c r="M93" s="170"/>
      <c r="N93" s="170"/>
      <c r="O93" s="170"/>
      <c r="P93" s="170"/>
      <c r="Q93" s="170"/>
      <c r="R93" s="170">
        <f>IF($E93&gt;0,R$16*($E93),0)</f>
        <v>0</v>
      </c>
      <c r="S93" s="170"/>
      <c r="T93" s="170">
        <f t="shared" si="67"/>
        <v>0</v>
      </c>
      <c r="U93" s="170"/>
      <c r="V93" s="170"/>
      <c r="W93" s="170"/>
      <c r="X93" s="170">
        <f>IF($E93&gt;0,X$16*($E93),0)</f>
        <v>0</v>
      </c>
      <c r="Y93" s="170"/>
      <c r="Z93" s="170"/>
      <c r="AA93" s="170"/>
      <c r="AB93" s="170"/>
      <c r="AC93" s="170"/>
      <c r="AD93" s="170">
        <f t="shared" si="76"/>
        <v>0</v>
      </c>
      <c r="AE93" s="170"/>
      <c r="AF93" s="170"/>
      <c r="AG93" s="170"/>
      <c r="AH93" s="170">
        <f t="shared" si="72"/>
        <v>0</v>
      </c>
      <c r="AI93" s="170">
        <f t="shared" si="72"/>
        <v>0</v>
      </c>
      <c r="AJ93" s="170">
        <f t="shared" si="72"/>
        <v>0</v>
      </c>
      <c r="AK93" s="170">
        <f>IF($E93&gt;0,AK$16*($E93),0)</f>
        <v>0</v>
      </c>
      <c r="AL93" s="170"/>
      <c r="AM93" s="170">
        <f t="shared" si="69"/>
        <v>0</v>
      </c>
      <c r="AN93" s="170">
        <f t="shared" si="64"/>
        <v>0</v>
      </c>
      <c r="AO93" s="170">
        <f t="shared" si="59"/>
        <v>0</v>
      </c>
      <c r="AP93" s="170"/>
      <c r="AQ93" s="170"/>
      <c r="AR93" s="170">
        <f t="shared" si="65"/>
        <v>0</v>
      </c>
      <c r="AS93" s="170">
        <f>IF($E93&gt;0,AS$16*($E93),0)</f>
        <v>0</v>
      </c>
      <c r="AT93" s="170"/>
      <c r="AU93" s="170"/>
      <c r="AV93" s="170">
        <f t="shared" si="71"/>
        <v>0</v>
      </c>
      <c r="AW93" s="170">
        <f>IF($E93&gt;0,AW$16*($E93),0)</f>
        <v>0</v>
      </c>
      <c r="AY93" s="162" t="s">
        <v>511</v>
      </c>
      <c r="AZ93" s="162" t="s">
        <v>782</v>
      </c>
      <c r="BA93" s="28">
        <f t="shared" si="74"/>
        <v>0</v>
      </c>
    </row>
    <row r="94" spans="2:53" ht="23.25" x14ac:dyDescent="0.4">
      <c r="B94" s="162" t="s">
        <v>512</v>
      </c>
      <c r="C94" s="162" t="s">
        <v>783</v>
      </c>
      <c r="D94" s="55">
        <f>'Controls and SOA'!D87</f>
        <v>0</v>
      </c>
      <c r="E94" s="58">
        <f t="shared" si="73"/>
        <v>0</v>
      </c>
      <c r="F94" s="32"/>
      <c r="G94" s="170"/>
      <c r="H94" s="170"/>
      <c r="I94" s="170"/>
      <c r="J94" s="170"/>
      <c r="K94" s="170"/>
      <c r="L94" s="170"/>
      <c r="M94" s="170"/>
      <c r="N94" s="170"/>
      <c r="O94" s="170"/>
      <c r="P94" s="170"/>
      <c r="Q94" s="170"/>
      <c r="R94" s="170"/>
      <c r="S94" s="170"/>
      <c r="T94" s="170">
        <f t="shared" si="67"/>
        <v>0</v>
      </c>
      <c r="U94" s="170"/>
      <c r="V94" s="170"/>
      <c r="W94" s="170"/>
      <c r="X94" s="170"/>
      <c r="Y94" s="170"/>
      <c r="Z94" s="170"/>
      <c r="AA94" s="170"/>
      <c r="AB94" s="170"/>
      <c r="AC94" s="170"/>
      <c r="AD94" s="170">
        <f t="shared" si="76"/>
        <v>0</v>
      </c>
      <c r="AE94" s="170"/>
      <c r="AF94" s="170"/>
      <c r="AG94" s="170"/>
      <c r="AH94" s="170"/>
      <c r="AI94" s="170"/>
      <c r="AJ94" s="170"/>
      <c r="AK94" s="170"/>
      <c r="AL94" s="170">
        <f>IF($E94&gt;0,AL$16*($E94),0)</f>
        <v>0</v>
      </c>
      <c r="AM94" s="170"/>
      <c r="AN94" s="170"/>
      <c r="AO94" s="170"/>
      <c r="AP94" s="170"/>
      <c r="AQ94" s="170"/>
      <c r="AR94" s="170"/>
      <c r="AS94" s="170"/>
      <c r="AT94" s="170">
        <f>IF($E94&gt;0,AT$16*($E94),0)</f>
        <v>0</v>
      </c>
      <c r="AU94" s="170"/>
      <c r="AV94" s="170"/>
      <c r="AW94" s="170"/>
      <c r="AY94" s="162" t="s">
        <v>512</v>
      </c>
      <c r="AZ94" s="162" t="s">
        <v>783</v>
      </c>
      <c r="BA94" s="28">
        <f t="shared" si="74"/>
        <v>0</v>
      </c>
    </row>
    <row r="95" spans="2:53" x14ac:dyDescent="0.4">
      <c r="B95" s="162" t="s">
        <v>513</v>
      </c>
      <c r="C95" s="162" t="s">
        <v>784</v>
      </c>
      <c r="D95" s="55">
        <f>'Controls and SOA'!D88</f>
        <v>0</v>
      </c>
      <c r="E95" s="58">
        <f t="shared" si="73"/>
        <v>0</v>
      </c>
      <c r="F95" s="32"/>
      <c r="G95" s="170"/>
      <c r="H95" s="170"/>
      <c r="I95" s="170"/>
      <c r="J95" s="170"/>
      <c r="K95" s="170"/>
      <c r="L95" s="170"/>
      <c r="M95" s="170"/>
      <c r="N95" s="170"/>
      <c r="O95" s="170"/>
      <c r="P95" s="170"/>
      <c r="Q95" s="170">
        <f>IF($E95&gt;0,Q$16*($E95),0)</f>
        <v>0</v>
      </c>
      <c r="R95" s="170">
        <f>IF($E95&gt;0,R$16*($E95),0)</f>
        <v>0</v>
      </c>
      <c r="S95" s="170">
        <f>IF($E95&gt;0,S$16*($E95),0)</f>
        <v>0</v>
      </c>
      <c r="T95" s="170">
        <f t="shared" si="67"/>
        <v>0</v>
      </c>
      <c r="U95" s="170"/>
      <c r="V95" s="170"/>
      <c r="W95" s="170"/>
      <c r="X95" s="170">
        <f t="shared" ref="X95:X109" si="77">IF($E95&gt;0,X$16*($E95),0)</f>
        <v>0</v>
      </c>
      <c r="Y95" s="170"/>
      <c r="Z95" s="170"/>
      <c r="AA95" s="170"/>
      <c r="AB95" s="170"/>
      <c r="AC95" s="170"/>
      <c r="AD95" s="170">
        <f t="shared" si="76"/>
        <v>0</v>
      </c>
      <c r="AE95" s="170"/>
      <c r="AF95" s="170"/>
      <c r="AG95" s="170"/>
      <c r="AH95" s="170"/>
      <c r="AI95" s="170"/>
      <c r="AJ95" s="170"/>
      <c r="AK95" s="170"/>
      <c r="AL95" s="170">
        <f>IF($E95&gt;0,AL$16*($E95),0)</f>
        <v>0</v>
      </c>
      <c r="AM95" s="170"/>
      <c r="AN95" s="170">
        <f t="shared" ref="AN95:AR96" si="78">IF($E95&gt;0,AN$16*($E95),0)</f>
        <v>0</v>
      </c>
      <c r="AO95" s="170">
        <f t="shared" si="78"/>
        <v>0</v>
      </c>
      <c r="AP95" s="170">
        <f t="shared" si="78"/>
        <v>0</v>
      </c>
      <c r="AQ95" s="170">
        <f t="shared" si="78"/>
        <v>0</v>
      </c>
      <c r="AR95" s="170">
        <f t="shared" si="78"/>
        <v>0</v>
      </c>
      <c r="AS95" s="170"/>
      <c r="AT95" s="170">
        <f>IF($E95&gt;0,AT$16*($E95),0)</f>
        <v>0</v>
      </c>
      <c r="AU95" s="170"/>
      <c r="AV95" s="170"/>
      <c r="AW95" s="170">
        <f t="shared" ref="AW95:AW109" si="79">IF($E95&gt;0,AW$16*($E95),0)</f>
        <v>0</v>
      </c>
      <c r="AY95" s="162" t="s">
        <v>513</v>
      </c>
      <c r="AZ95" s="162" t="s">
        <v>784</v>
      </c>
      <c r="BA95" s="28">
        <f t="shared" si="74"/>
        <v>0</v>
      </c>
    </row>
    <row r="96" spans="2:53" ht="23.25" x14ac:dyDescent="0.4">
      <c r="B96" s="162" t="s">
        <v>514</v>
      </c>
      <c r="C96" s="162" t="s">
        <v>785</v>
      </c>
      <c r="D96" s="55">
        <f>'Controls and SOA'!D89</f>
        <v>0</v>
      </c>
      <c r="E96" s="58">
        <f t="shared" si="73"/>
        <v>0</v>
      </c>
      <c r="F96" s="32"/>
      <c r="G96" s="170"/>
      <c r="H96" s="170"/>
      <c r="I96" s="170"/>
      <c r="J96" s="170"/>
      <c r="K96" s="170"/>
      <c r="L96" s="170"/>
      <c r="M96" s="170"/>
      <c r="N96" s="170"/>
      <c r="O96" s="170"/>
      <c r="P96" s="170"/>
      <c r="Q96" s="170">
        <f>IF($E96&gt;0,Q$16*($E96),0)</f>
        <v>0</v>
      </c>
      <c r="R96" s="170">
        <f>IF($E96&gt;0,R$16*($E96),0)</f>
        <v>0</v>
      </c>
      <c r="S96" s="170"/>
      <c r="T96" s="170">
        <f t="shared" si="67"/>
        <v>0</v>
      </c>
      <c r="U96" s="170"/>
      <c r="V96" s="170"/>
      <c r="W96" s="170"/>
      <c r="X96" s="170">
        <f t="shared" si="77"/>
        <v>0</v>
      </c>
      <c r="Y96" s="170"/>
      <c r="Z96" s="170"/>
      <c r="AA96" s="170"/>
      <c r="AB96" s="170"/>
      <c r="AC96" s="170"/>
      <c r="AD96" s="170">
        <f t="shared" si="76"/>
        <v>0</v>
      </c>
      <c r="AE96" s="170"/>
      <c r="AF96" s="170"/>
      <c r="AG96" s="170"/>
      <c r="AH96" s="170"/>
      <c r="AI96" s="170"/>
      <c r="AJ96" s="170"/>
      <c r="AK96" s="170"/>
      <c r="AL96" s="170">
        <f>IF($E96&gt;0,AL$16*($E96),0)</f>
        <v>0</v>
      </c>
      <c r="AM96" s="170">
        <f>IF($E96&gt;0,AM$16*($E96),0)</f>
        <v>0</v>
      </c>
      <c r="AN96" s="170">
        <f t="shared" si="78"/>
        <v>0</v>
      </c>
      <c r="AO96" s="170">
        <f t="shared" si="78"/>
        <v>0</v>
      </c>
      <c r="AP96" s="170">
        <f t="shared" si="78"/>
        <v>0</v>
      </c>
      <c r="AQ96" s="170">
        <f t="shared" si="78"/>
        <v>0</v>
      </c>
      <c r="AR96" s="170">
        <f t="shared" si="78"/>
        <v>0</v>
      </c>
      <c r="AS96" s="170">
        <f>IF($E96&gt;0,AS$16*($E96),0)</f>
        <v>0</v>
      </c>
      <c r="AT96" s="170">
        <f>IF($E96&gt;0,AT$16*($E96),0)</f>
        <v>0</v>
      </c>
      <c r="AU96" s="170"/>
      <c r="AV96" s="170"/>
      <c r="AW96" s="170">
        <f t="shared" si="79"/>
        <v>0</v>
      </c>
      <c r="AY96" s="162" t="s">
        <v>514</v>
      </c>
      <c r="AZ96" s="162" t="s">
        <v>785</v>
      </c>
      <c r="BA96" s="28">
        <f t="shared" si="74"/>
        <v>0</v>
      </c>
    </row>
    <row r="97" spans="2:53" ht="23.25" x14ac:dyDescent="0.4">
      <c r="B97" s="162" t="s">
        <v>515</v>
      </c>
      <c r="C97" s="162" t="s">
        <v>786</v>
      </c>
      <c r="D97" s="55">
        <f>'Controls and SOA'!D91</f>
        <v>0</v>
      </c>
      <c r="E97" s="58">
        <f t="shared" si="73"/>
        <v>0</v>
      </c>
      <c r="F97" s="32"/>
      <c r="G97" s="170"/>
      <c r="H97" s="170"/>
      <c r="I97" s="170"/>
      <c r="J97" s="170"/>
      <c r="K97" s="170"/>
      <c r="L97" s="170"/>
      <c r="M97" s="170"/>
      <c r="N97" s="170"/>
      <c r="O97" s="170"/>
      <c r="P97" s="170"/>
      <c r="Q97" s="170">
        <f>IF($E97&gt;0,Q$16*($E97),0)</f>
        <v>0</v>
      </c>
      <c r="R97" s="170"/>
      <c r="S97" s="170"/>
      <c r="T97" s="170">
        <f t="shared" si="67"/>
        <v>0</v>
      </c>
      <c r="U97" s="170"/>
      <c r="V97" s="170"/>
      <c r="W97" s="170"/>
      <c r="X97" s="170">
        <f t="shared" si="77"/>
        <v>0</v>
      </c>
      <c r="Y97" s="170"/>
      <c r="Z97" s="170"/>
      <c r="AA97" s="170"/>
      <c r="AB97" s="170"/>
      <c r="AC97" s="170"/>
      <c r="AD97" s="170">
        <f t="shared" si="76"/>
        <v>0</v>
      </c>
      <c r="AE97" s="170"/>
      <c r="AF97" s="170"/>
      <c r="AG97" s="170"/>
      <c r="AH97" s="170"/>
      <c r="AI97" s="170"/>
      <c r="AJ97" s="170"/>
      <c r="AK97" s="170">
        <f>IF($E97&gt;0,AK$16*($E97),0)</f>
        <v>0</v>
      </c>
      <c r="AL97" s="170"/>
      <c r="AM97" s="170">
        <f>IF($E97&gt;0,AM$16*($E97),0)</f>
        <v>0</v>
      </c>
      <c r="AN97" s="170"/>
      <c r="AO97" s="170">
        <f t="shared" ref="AO97:AQ101" si="80">IF($E97&gt;0,AO$16*($E97),0)</f>
        <v>0</v>
      </c>
      <c r="AP97" s="170">
        <f t="shared" si="80"/>
        <v>0</v>
      </c>
      <c r="AQ97" s="170">
        <f t="shared" si="80"/>
        <v>0</v>
      </c>
      <c r="AR97" s="170"/>
      <c r="AS97" s="170"/>
      <c r="AT97" s="170"/>
      <c r="AU97" s="170"/>
      <c r="AV97" s="170">
        <f>IF($E97&gt;0,AV$16*($E97),0)</f>
        <v>0</v>
      </c>
      <c r="AW97" s="170">
        <f t="shared" si="79"/>
        <v>0</v>
      </c>
      <c r="AY97" s="162" t="s">
        <v>515</v>
      </c>
      <c r="AZ97" s="162" t="s">
        <v>786</v>
      </c>
      <c r="BA97" s="28">
        <f t="shared" si="74"/>
        <v>0</v>
      </c>
    </row>
    <row r="98" spans="2:53" ht="23.25" x14ac:dyDescent="0.4">
      <c r="B98" s="176" t="s">
        <v>787</v>
      </c>
      <c r="C98" s="162" t="s">
        <v>788</v>
      </c>
      <c r="D98" s="55">
        <f>'[1]Controlli e SOA'!D90</f>
        <v>0</v>
      </c>
      <c r="E98" s="58">
        <f t="shared" si="73"/>
        <v>0</v>
      </c>
      <c r="F98" s="32"/>
      <c r="G98" s="170"/>
      <c r="H98" s="170"/>
      <c r="I98" s="170"/>
      <c r="J98" s="170"/>
      <c r="K98" s="170"/>
      <c r="L98" s="170"/>
      <c r="M98" s="170"/>
      <c r="N98" s="170"/>
      <c r="O98" s="170"/>
      <c r="P98" s="170"/>
      <c r="Q98" s="170">
        <f>IF($E98&gt;0,Q$16*($E98),0)</f>
        <v>0</v>
      </c>
      <c r="R98" s="170"/>
      <c r="S98" s="170"/>
      <c r="T98" s="170">
        <f t="shared" si="67"/>
        <v>0</v>
      </c>
      <c r="U98" s="170"/>
      <c r="V98" s="170"/>
      <c r="W98" s="170"/>
      <c r="X98" s="170">
        <f t="shared" si="77"/>
        <v>0</v>
      </c>
      <c r="Y98" s="170"/>
      <c r="Z98" s="170"/>
      <c r="AA98" s="170"/>
      <c r="AB98" s="170"/>
      <c r="AC98" s="170"/>
      <c r="AD98" s="170">
        <f t="shared" si="76"/>
        <v>0</v>
      </c>
      <c r="AE98" s="170"/>
      <c r="AF98" s="170"/>
      <c r="AG98" s="170"/>
      <c r="AH98" s="170"/>
      <c r="AI98" s="170"/>
      <c r="AJ98" s="170"/>
      <c r="AK98" s="170">
        <f>IF($E98&gt;0,AK$16*($E98),0)</f>
        <v>0</v>
      </c>
      <c r="AL98" s="170"/>
      <c r="AM98" s="170">
        <f t="shared" ref="AM98" si="81">IF($E98&gt;0,AM$16*($E98),0)</f>
        <v>0</v>
      </c>
      <c r="AN98" s="170"/>
      <c r="AO98" s="170">
        <f t="shared" si="80"/>
        <v>0</v>
      </c>
      <c r="AP98" s="170">
        <f t="shared" si="80"/>
        <v>0</v>
      </c>
      <c r="AQ98" s="170">
        <f t="shared" si="80"/>
        <v>0</v>
      </c>
      <c r="AR98" s="170"/>
      <c r="AS98" s="170"/>
      <c r="AT98" s="170"/>
      <c r="AU98" s="170"/>
      <c r="AV98" s="170">
        <f>IF($E98&gt;0,AV$16*($E98),0)</f>
        <v>0</v>
      </c>
      <c r="AW98" s="170">
        <f t="shared" si="79"/>
        <v>0</v>
      </c>
      <c r="AY98" s="176" t="s">
        <v>787</v>
      </c>
      <c r="AZ98" s="162" t="s">
        <v>788</v>
      </c>
      <c r="BA98" s="28">
        <f t="shared" si="74"/>
        <v>0</v>
      </c>
    </row>
    <row r="99" spans="2:53" ht="23.25" x14ac:dyDescent="0.4">
      <c r="B99" s="162" t="s">
        <v>516</v>
      </c>
      <c r="C99" s="162" t="s">
        <v>789</v>
      </c>
      <c r="D99" s="55">
        <f>'Controls and SOA'!D92</f>
        <v>0</v>
      </c>
      <c r="E99" s="58">
        <f t="shared" si="73"/>
        <v>0</v>
      </c>
      <c r="F99" s="32"/>
      <c r="G99" s="170"/>
      <c r="H99" s="170"/>
      <c r="I99" s="170"/>
      <c r="J99" s="170"/>
      <c r="K99" s="170"/>
      <c r="L99" s="170"/>
      <c r="M99" s="170"/>
      <c r="N99" s="170"/>
      <c r="O99" s="170"/>
      <c r="P99" s="170"/>
      <c r="Q99" s="170"/>
      <c r="R99" s="170">
        <f>IF($E99&gt;0,R$16*($E99),0)</f>
        <v>0</v>
      </c>
      <c r="S99" s="170"/>
      <c r="T99" s="170"/>
      <c r="U99" s="170"/>
      <c r="V99" s="170"/>
      <c r="W99" s="170"/>
      <c r="X99" s="170">
        <f t="shared" si="77"/>
        <v>0</v>
      </c>
      <c r="Y99" s="170"/>
      <c r="Z99" s="170"/>
      <c r="AA99" s="170"/>
      <c r="AB99" s="170">
        <f>IF($E99&gt;0,AB$16*($E99),0)</f>
        <v>0</v>
      </c>
      <c r="AC99" s="170"/>
      <c r="AD99" s="170">
        <f t="shared" si="76"/>
        <v>0</v>
      </c>
      <c r="AE99" s="170"/>
      <c r="AF99" s="170"/>
      <c r="AG99" s="170"/>
      <c r="AH99" s="170"/>
      <c r="AI99" s="170"/>
      <c r="AJ99" s="170"/>
      <c r="AK99" s="170"/>
      <c r="AL99" s="170"/>
      <c r="AM99" s="170">
        <f>IF($E99&gt;0,AM$16*($E99),0)</f>
        <v>0</v>
      </c>
      <c r="AN99" s="170"/>
      <c r="AO99" s="170">
        <f t="shared" si="80"/>
        <v>0</v>
      </c>
      <c r="AP99" s="170">
        <f t="shared" si="80"/>
        <v>0</v>
      </c>
      <c r="AQ99" s="170">
        <f t="shared" si="80"/>
        <v>0</v>
      </c>
      <c r="AR99" s="170"/>
      <c r="AS99" s="170"/>
      <c r="AT99" s="170"/>
      <c r="AU99" s="170"/>
      <c r="AV99" s="170"/>
      <c r="AW99" s="170">
        <f t="shared" si="79"/>
        <v>0</v>
      </c>
      <c r="AY99" s="162" t="s">
        <v>516</v>
      </c>
      <c r="AZ99" s="162" t="s">
        <v>789</v>
      </c>
      <c r="BA99" s="28">
        <f t="shared" si="74"/>
        <v>0</v>
      </c>
    </row>
    <row r="100" spans="2:53" ht="23.25" x14ac:dyDescent="0.4">
      <c r="B100" s="162" t="s">
        <v>517</v>
      </c>
      <c r="C100" s="162" t="s">
        <v>790</v>
      </c>
      <c r="D100" s="55">
        <f>'Controls and SOA'!D93</f>
        <v>0</v>
      </c>
      <c r="E100" s="58">
        <f t="shared" si="73"/>
        <v>0</v>
      </c>
      <c r="F100" s="32"/>
      <c r="G100" s="170"/>
      <c r="H100" s="170"/>
      <c r="I100" s="170"/>
      <c r="J100" s="170"/>
      <c r="K100" s="170"/>
      <c r="L100" s="170"/>
      <c r="M100" s="170"/>
      <c r="N100" s="170"/>
      <c r="O100" s="170"/>
      <c r="P100" s="170"/>
      <c r="Q100" s="170"/>
      <c r="R100" s="170">
        <f>IF($E100&gt;0,R$16*($E100),0)</f>
        <v>0</v>
      </c>
      <c r="S100" s="170"/>
      <c r="T100" s="170">
        <f>IF($E100&gt;0,T$16*($E100),0)</f>
        <v>0</v>
      </c>
      <c r="U100" s="170"/>
      <c r="V100" s="170"/>
      <c r="W100" s="170"/>
      <c r="X100" s="170">
        <f t="shared" si="77"/>
        <v>0</v>
      </c>
      <c r="Y100" s="170"/>
      <c r="Z100" s="170"/>
      <c r="AA100" s="170"/>
      <c r="AB100" s="170">
        <f>IF($E100&gt;0,AB$16*($E100),0)</f>
        <v>0</v>
      </c>
      <c r="AC100" s="170"/>
      <c r="AD100" s="170">
        <f t="shared" si="76"/>
        <v>0</v>
      </c>
      <c r="AE100" s="170">
        <f>IF($E100&gt;0,AE$16*($E100),0)</f>
        <v>0</v>
      </c>
      <c r="AF100" s="170"/>
      <c r="AG100" s="170"/>
      <c r="AH100" s="170"/>
      <c r="AI100" s="170"/>
      <c r="AJ100" s="170"/>
      <c r="AK100" s="170"/>
      <c r="AL100" s="170"/>
      <c r="AM100" s="170">
        <f>IF($E100&gt;0,AM$16*($E100),0)</f>
        <v>0</v>
      </c>
      <c r="AN100" s="170"/>
      <c r="AO100" s="170">
        <f t="shared" si="80"/>
        <v>0</v>
      </c>
      <c r="AP100" s="170">
        <f t="shared" si="80"/>
        <v>0</v>
      </c>
      <c r="AQ100" s="170">
        <f t="shared" si="80"/>
        <v>0</v>
      </c>
      <c r="AR100" s="170"/>
      <c r="AS100" s="170"/>
      <c r="AT100" s="170"/>
      <c r="AU100" s="170"/>
      <c r="AV100" s="170"/>
      <c r="AW100" s="170">
        <f t="shared" si="79"/>
        <v>0</v>
      </c>
      <c r="AY100" s="162" t="s">
        <v>517</v>
      </c>
      <c r="AZ100" s="162" t="s">
        <v>790</v>
      </c>
      <c r="BA100" s="28">
        <f t="shared" si="74"/>
        <v>0</v>
      </c>
    </row>
    <row r="101" spans="2:53" ht="23.25" x14ac:dyDescent="0.4">
      <c r="B101" s="162" t="s">
        <v>518</v>
      </c>
      <c r="C101" s="162" t="s">
        <v>791</v>
      </c>
      <c r="D101" s="55">
        <f>'Controls and SOA'!D94</f>
        <v>0</v>
      </c>
      <c r="E101" s="58">
        <f t="shared" si="73"/>
        <v>0</v>
      </c>
      <c r="F101" s="32"/>
      <c r="G101" s="170"/>
      <c r="H101" s="170"/>
      <c r="I101" s="170"/>
      <c r="J101" s="170"/>
      <c r="K101" s="170"/>
      <c r="L101" s="170"/>
      <c r="M101" s="170"/>
      <c r="N101" s="170"/>
      <c r="O101" s="170"/>
      <c r="P101" s="170"/>
      <c r="Q101" s="170"/>
      <c r="R101" s="170">
        <f>IF($E101&gt;0,R$16*($E101),0)</f>
        <v>0</v>
      </c>
      <c r="S101" s="170"/>
      <c r="T101" s="170">
        <f>IF($E101&gt;0,T$16*($E101),0)</f>
        <v>0</v>
      </c>
      <c r="U101" s="170"/>
      <c r="V101" s="170"/>
      <c r="W101" s="170"/>
      <c r="X101" s="170">
        <f t="shared" si="77"/>
        <v>0</v>
      </c>
      <c r="Y101" s="170"/>
      <c r="Z101" s="170"/>
      <c r="AA101" s="170"/>
      <c r="AB101" s="170">
        <f>IF($E101&gt;0,AB$16*($E101),0)</f>
        <v>0</v>
      </c>
      <c r="AC101" s="170"/>
      <c r="AD101" s="170">
        <f t="shared" si="76"/>
        <v>0</v>
      </c>
      <c r="AE101" s="170">
        <f>IF($E101&gt;0,AE$16*($E101),0)</f>
        <v>0</v>
      </c>
      <c r="AF101" s="170"/>
      <c r="AG101" s="170"/>
      <c r="AH101" s="170"/>
      <c r="AI101" s="170"/>
      <c r="AJ101" s="170"/>
      <c r="AK101" s="170"/>
      <c r="AL101" s="170"/>
      <c r="AM101" s="170">
        <f>IF($E101&gt;0,AM$16*($E101),0)</f>
        <v>0</v>
      </c>
      <c r="AN101" s="170"/>
      <c r="AO101" s="170">
        <f t="shared" si="80"/>
        <v>0</v>
      </c>
      <c r="AP101" s="170">
        <f t="shared" si="80"/>
        <v>0</v>
      </c>
      <c r="AQ101" s="170">
        <f t="shared" si="80"/>
        <v>0</v>
      </c>
      <c r="AR101" s="170"/>
      <c r="AS101" s="170"/>
      <c r="AT101" s="170">
        <f>IF($E101&gt;0,AT$16*($E101),0)</f>
        <v>0</v>
      </c>
      <c r="AU101" s="170"/>
      <c r="AV101" s="170"/>
      <c r="AW101" s="170">
        <f t="shared" si="79"/>
        <v>0</v>
      </c>
      <c r="AY101" s="162" t="s">
        <v>518</v>
      </c>
      <c r="AZ101" s="162" t="s">
        <v>791</v>
      </c>
      <c r="BA101" s="28">
        <f t="shared" si="74"/>
        <v>0</v>
      </c>
    </row>
    <row r="102" spans="2:53" ht="23.25" x14ac:dyDescent="0.4">
      <c r="B102" s="162" t="s">
        <v>519</v>
      </c>
      <c r="C102" s="162" t="s">
        <v>792</v>
      </c>
      <c r="D102" s="55">
        <f>'Controls and SOA'!D95</f>
        <v>0</v>
      </c>
      <c r="E102" s="58">
        <f t="shared" si="73"/>
        <v>0</v>
      </c>
      <c r="F102" s="32"/>
      <c r="G102" s="170"/>
      <c r="H102" s="170"/>
      <c r="I102" s="170"/>
      <c r="J102" s="170"/>
      <c r="K102" s="170"/>
      <c r="L102" s="170"/>
      <c r="M102" s="170"/>
      <c r="N102" s="170"/>
      <c r="O102" s="170"/>
      <c r="P102" s="170"/>
      <c r="Q102" s="170"/>
      <c r="R102" s="170"/>
      <c r="S102" s="170"/>
      <c r="T102" s="170"/>
      <c r="U102" s="170"/>
      <c r="V102" s="170"/>
      <c r="W102" s="170"/>
      <c r="X102" s="170">
        <f t="shared" si="77"/>
        <v>0</v>
      </c>
      <c r="Y102" s="170">
        <f>IF($E102&gt;0,Y$16*($E102),0)</f>
        <v>0</v>
      </c>
      <c r="Z102" s="170"/>
      <c r="AA102" s="170">
        <f>IF($E102&gt;0,AA$16*($E102),0)</f>
        <v>0</v>
      </c>
      <c r="AB102" s="170">
        <f>IF($E102&gt;0,AB$16*($E102),0)</f>
        <v>0</v>
      </c>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f>IF($E102&gt;0,AV$16*($E102),0)</f>
        <v>0</v>
      </c>
      <c r="AW102" s="170">
        <f t="shared" si="79"/>
        <v>0</v>
      </c>
      <c r="AY102" s="162" t="s">
        <v>519</v>
      </c>
      <c r="AZ102" s="162" t="s">
        <v>792</v>
      </c>
      <c r="BA102" s="28">
        <f t="shared" si="74"/>
        <v>0</v>
      </c>
    </row>
    <row r="103" spans="2:53" ht="34.9" x14ac:dyDescent="0.4">
      <c r="B103" s="176" t="s">
        <v>793</v>
      </c>
      <c r="C103" s="162" t="s">
        <v>794</v>
      </c>
      <c r="D103" s="55">
        <f>'[1]Controlli e SOA'!D95</f>
        <v>0</v>
      </c>
      <c r="E103" s="58">
        <f t="shared" si="73"/>
        <v>0</v>
      </c>
      <c r="F103" s="32"/>
      <c r="G103" s="170"/>
      <c r="H103" s="170"/>
      <c r="I103" s="170"/>
      <c r="J103" s="170"/>
      <c r="K103" s="170"/>
      <c r="L103" s="170"/>
      <c r="M103" s="170"/>
      <c r="N103" s="170"/>
      <c r="O103" s="170"/>
      <c r="P103" s="170"/>
      <c r="Q103" s="170"/>
      <c r="R103" s="170">
        <f>IF($E103&gt;0,R$16*($E103),0)</f>
        <v>0</v>
      </c>
      <c r="S103" s="170"/>
      <c r="T103" s="170"/>
      <c r="U103" s="170"/>
      <c r="V103" s="170"/>
      <c r="W103" s="170"/>
      <c r="X103" s="170">
        <f t="shared" si="77"/>
        <v>0</v>
      </c>
      <c r="Y103" s="170"/>
      <c r="Z103" s="170"/>
      <c r="AA103" s="170"/>
      <c r="AB103" s="170">
        <f>IF($E103&gt;0,AB$16*($E103),0)</f>
        <v>0</v>
      </c>
      <c r="AC103" s="170"/>
      <c r="AD103" s="170">
        <f t="shared" ref="AD103" si="82">IF($E103&gt;0,AD$16*($E103),0)</f>
        <v>0</v>
      </c>
      <c r="AE103" s="170"/>
      <c r="AF103" s="170"/>
      <c r="AG103" s="170"/>
      <c r="AH103" s="170"/>
      <c r="AI103" s="170"/>
      <c r="AJ103" s="170"/>
      <c r="AK103" s="170"/>
      <c r="AL103" s="170"/>
      <c r="AM103" s="170">
        <f>IF($E103&gt;0,AM$16*($E103),0)</f>
        <v>0</v>
      </c>
      <c r="AN103" s="170"/>
      <c r="AO103" s="170">
        <f t="shared" ref="AO103:AQ103" si="83">IF($E103&gt;0,AO$16*($E103),0)</f>
        <v>0</v>
      </c>
      <c r="AP103" s="170">
        <f t="shared" si="83"/>
        <v>0</v>
      </c>
      <c r="AQ103" s="170">
        <f t="shared" si="83"/>
        <v>0</v>
      </c>
      <c r="AR103" s="170"/>
      <c r="AS103" s="170"/>
      <c r="AT103" s="170"/>
      <c r="AU103" s="170"/>
      <c r="AV103" s="170"/>
      <c r="AW103" s="170">
        <f t="shared" si="79"/>
        <v>0</v>
      </c>
      <c r="AY103" s="176" t="s">
        <v>793</v>
      </c>
      <c r="AZ103" s="162" t="s">
        <v>794</v>
      </c>
      <c r="BA103" s="28">
        <f t="shared" si="74"/>
        <v>0</v>
      </c>
    </row>
    <row r="104" spans="2:53" ht="34.9" x14ac:dyDescent="0.4">
      <c r="B104" s="162" t="s">
        <v>520</v>
      </c>
      <c r="C104" s="162" t="s">
        <v>795</v>
      </c>
      <c r="D104" s="55">
        <f>'Controls and SOA'!D97</f>
        <v>0</v>
      </c>
      <c r="E104" s="58">
        <f t="shared" si="73"/>
        <v>0</v>
      </c>
      <c r="F104" s="32"/>
      <c r="G104" s="170"/>
      <c r="H104" s="170"/>
      <c r="I104" s="170"/>
      <c r="J104" s="170"/>
      <c r="K104" s="170"/>
      <c r="L104" s="170"/>
      <c r="M104" s="170"/>
      <c r="N104" s="170"/>
      <c r="O104" s="170"/>
      <c r="P104" s="170"/>
      <c r="Q104" s="170"/>
      <c r="R104" s="170"/>
      <c r="S104" s="170"/>
      <c r="T104" s="170"/>
      <c r="U104" s="170"/>
      <c r="V104" s="170"/>
      <c r="W104" s="170"/>
      <c r="X104" s="170">
        <f t="shared" si="77"/>
        <v>0</v>
      </c>
      <c r="Y104" s="170"/>
      <c r="Z104" s="170"/>
      <c r="AA104" s="170"/>
      <c r="AB104" s="170"/>
      <c r="AC104" s="170">
        <f t="shared" ref="AC104:AE107" si="84">IF($E104&gt;0,AC$16*($E104),0)</f>
        <v>0</v>
      </c>
      <c r="AD104" s="170">
        <f t="shared" si="84"/>
        <v>0</v>
      </c>
      <c r="AE104" s="170">
        <f t="shared" si="84"/>
        <v>0</v>
      </c>
      <c r="AF104" s="170"/>
      <c r="AG104" s="170"/>
      <c r="AH104" s="170">
        <f>IF($E104&gt;0,AH$16*($E104),0)</f>
        <v>0</v>
      </c>
      <c r="AI104" s="170">
        <f>IF($E104&gt;0,AI$16*($E104),0)</f>
        <v>0</v>
      </c>
      <c r="AJ104" s="170">
        <f>IF($E104&gt;0,AJ$16*($E104),0)</f>
        <v>0</v>
      </c>
      <c r="AK104" s="170"/>
      <c r="AL104" s="170">
        <f>IF($E104&gt;0,AL$16*($E104),0)</f>
        <v>0</v>
      </c>
      <c r="AM104" s="170"/>
      <c r="AN104" s="170">
        <f t="shared" ref="AN104:AN109" si="85">IF($E104&gt;0,AN$16*($E104),0)</f>
        <v>0</v>
      </c>
      <c r="AO104" s="170"/>
      <c r="AP104" s="170"/>
      <c r="AQ104" s="170"/>
      <c r="AR104" s="170">
        <f t="shared" ref="AR104:AR109" si="86">IF($E104&gt;0,AR$16*($E104),0)</f>
        <v>0</v>
      </c>
      <c r="AS104" s="170">
        <f>IF($E104&gt;0,AS$16*($E104),0)</f>
        <v>0</v>
      </c>
      <c r="AT104" s="170">
        <f>IF($E104&gt;0,AT$16*($E104),0)</f>
        <v>0</v>
      </c>
      <c r="AU104" s="170"/>
      <c r="AV104" s="170">
        <f>IF($E104&gt;0,AV$16*($E104),0)</f>
        <v>0</v>
      </c>
      <c r="AW104" s="170">
        <f t="shared" si="79"/>
        <v>0</v>
      </c>
      <c r="AY104" s="162" t="s">
        <v>520</v>
      </c>
      <c r="AZ104" s="162" t="s">
        <v>795</v>
      </c>
      <c r="BA104" s="28">
        <f t="shared" si="74"/>
        <v>0</v>
      </c>
    </row>
    <row r="105" spans="2:53" ht="23.25" x14ac:dyDescent="0.4">
      <c r="B105" s="162" t="s">
        <v>521</v>
      </c>
      <c r="C105" s="162" t="s">
        <v>796</v>
      </c>
      <c r="D105" s="55">
        <f>'Controls and SOA'!D98</f>
        <v>0</v>
      </c>
      <c r="E105" s="58">
        <f t="shared" si="73"/>
        <v>0</v>
      </c>
      <c r="F105" s="32"/>
      <c r="G105" s="170"/>
      <c r="H105" s="170"/>
      <c r="I105" s="170"/>
      <c r="J105" s="170"/>
      <c r="K105" s="170"/>
      <c r="L105" s="170"/>
      <c r="M105" s="170"/>
      <c r="N105" s="170"/>
      <c r="O105" s="170"/>
      <c r="P105" s="170"/>
      <c r="Q105" s="170">
        <f>IF($E105&gt;0,Q$16*($E105),0)</f>
        <v>0</v>
      </c>
      <c r="R105" s="170">
        <f>IF($E105&gt;0,R$16*($E105),0)</f>
        <v>0</v>
      </c>
      <c r="S105" s="170"/>
      <c r="T105" s="170"/>
      <c r="U105" s="170"/>
      <c r="V105" s="170"/>
      <c r="W105" s="170"/>
      <c r="X105" s="170">
        <f t="shared" si="77"/>
        <v>0</v>
      </c>
      <c r="Y105" s="170"/>
      <c r="Z105" s="170"/>
      <c r="AA105" s="170"/>
      <c r="AB105" s="170"/>
      <c r="AC105" s="170">
        <f t="shared" si="84"/>
        <v>0</v>
      </c>
      <c r="AD105" s="170">
        <f t="shared" si="84"/>
        <v>0</v>
      </c>
      <c r="AE105" s="170">
        <f t="shared" si="84"/>
        <v>0</v>
      </c>
      <c r="AF105" s="170"/>
      <c r="AG105" s="170"/>
      <c r="AH105" s="170"/>
      <c r="AI105" s="170"/>
      <c r="AJ105" s="170"/>
      <c r="AK105" s="170"/>
      <c r="AL105" s="170">
        <f>IF($E105&gt;0,AL$16*($E105),0)</f>
        <v>0</v>
      </c>
      <c r="AM105" s="170"/>
      <c r="AN105" s="170">
        <f t="shared" si="85"/>
        <v>0</v>
      </c>
      <c r="AO105" s="170"/>
      <c r="AP105" s="170">
        <f>IF($E105&gt;0,AP$16*($E105),0)</f>
        <v>0</v>
      </c>
      <c r="AQ105" s="170"/>
      <c r="AR105" s="170">
        <f t="shared" si="86"/>
        <v>0</v>
      </c>
      <c r="AS105" s="170"/>
      <c r="AT105" s="170"/>
      <c r="AU105" s="170"/>
      <c r="AV105" s="170"/>
      <c r="AW105" s="170">
        <f t="shared" si="79"/>
        <v>0</v>
      </c>
      <c r="AY105" s="162" t="s">
        <v>521</v>
      </c>
      <c r="AZ105" s="162" t="s">
        <v>796</v>
      </c>
      <c r="BA105" s="28">
        <f t="shared" si="74"/>
        <v>0</v>
      </c>
    </row>
    <row r="106" spans="2:53" ht="23.25" x14ac:dyDescent="0.4">
      <c r="B106" s="162" t="s">
        <v>522</v>
      </c>
      <c r="C106" s="162" t="s">
        <v>797</v>
      </c>
      <c r="D106" s="55">
        <f>'Controls and SOA'!D99</f>
        <v>0</v>
      </c>
      <c r="E106" s="58">
        <f t="shared" si="73"/>
        <v>0</v>
      </c>
      <c r="F106" s="32"/>
      <c r="G106" s="170"/>
      <c r="H106" s="170"/>
      <c r="I106" s="170"/>
      <c r="J106" s="170"/>
      <c r="K106" s="170"/>
      <c r="L106" s="170"/>
      <c r="M106" s="170"/>
      <c r="N106" s="170"/>
      <c r="O106" s="170"/>
      <c r="P106" s="170"/>
      <c r="Q106" s="170">
        <f>IF($E106&gt;0,Q$16*($E106),0)</f>
        <v>0</v>
      </c>
      <c r="R106" s="170">
        <f>IF($E106&gt;0,R$16*($E106),0)</f>
        <v>0</v>
      </c>
      <c r="S106" s="170"/>
      <c r="T106" s="170"/>
      <c r="U106" s="170"/>
      <c r="V106" s="170"/>
      <c r="W106" s="170"/>
      <c r="X106" s="170">
        <f t="shared" si="77"/>
        <v>0</v>
      </c>
      <c r="Y106" s="170"/>
      <c r="Z106" s="170"/>
      <c r="AA106" s="170"/>
      <c r="AB106" s="170"/>
      <c r="AC106" s="170">
        <f t="shared" si="84"/>
        <v>0</v>
      </c>
      <c r="AD106" s="170">
        <f t="shared" si="84"/>
        <v>0</v>
      </c>
      <c r="AE106" s="170">
        <f t="shared" si="84"/>
        <v>0</v>
      </c>
      <c r="AF106" s="170"/>
      <c r="AG106" s="170"/>
      <c r="AH106" s="170"/>
      <c r="AI106" s="170"/>
      <c r="AJ106" s="170"/>
      <c r="AK106" s="170"/>
      <c r="AL106" s="170">
        <f>IF($E106&gt;0,AL$16*($E106),0)</f>
        <v>0</v>
      </c>
      <c r="AM106" s="170"/>
      <c r="AN106" s="170">
        <f t="shared" si="85"/>
        <v>0</v>
      </c>
      <c r="AO106" s="170"/>
      <c r="AP106" s="170">
        <f>IF($E106&gt;0,AP$16*($E106),0)</f>
        <v>0</v>
      </c>
      <c r="AQ106" s="170"/>
      <c r="AR106" s="170">
        <f t="shared" si="86"/>
        <v>0</v>
      </c>
      <c r="AS106" s="170"/>
      <c r="AT106" s="170"/>
      <c r="AU106" s="170"/>
      <c r="AV106" s="170"/>
      <c r="AW106" s="170">
        <f t="shared" si="79"/>
        <v>0</v>
      </c>
      <c r="AY106" s="162" t="s">
        <v>522</v>
      </c>
      <c r="AZ106" s="162" t="s">
        <v>797</v>
      </c>
      <c r="BA106" s="28">
        <f t="shared" si="74"/>
        <v>0</v>
      </c>
    </row>
    <row r="107" spans="2:53" ht="23.25" x14ac:dyDescent="0.4">
      <c r="B107" s="162" t="s">
        <v>523</v>
      </c>
      <c r="C107" s="162" t="s">
        <v>798</v>
      </c>
      <c r="D107" s="55">
        <f>'Controls and SOA'!D100</f>
        <v>0</v>
      </c>
      <c r="E107" s="58">
        <f t="shared" si="73"/>
        <v>0</v>
      </c>
      <c r="F107" s="32"/>
      <c r="G107" s="170"/>
      <c r="H107" s="170"/>
      <c r="I107" s="170"/>
      <c r="J107" s="170"/>
      <c r="K107" s="170"/>
      <c r="L107" s="170"/>
      <c r="M107" s="170"/>
      <c r="N107" s="170"/>
      <c r="O107" s="170"/>
      <c r="P107" s="170"/>
      <c r="Q107" s="170"/>
      <c r="R107" s="170"/>
      <c r="S107" s="170"/>
      <c r="T107" s="170"/>
      <c r="U107" s="170"/>
      <c r="V107" s="170"/>
      <c r="W107" s="170"/>
      <c r="X107" s="170">
        <f t="shared" si="77"/>
        <v>0</v>
      </c>
      <c r="Y107" s="170"/>
      <c r="Z107" s="170"/>
      <c r="AA107" s="170"/>
      <c r="AB107" s="170"/>
      <c r="AC107" s="170">
        <f t="shared" si="84"/>
        <v>0</v>
      </c>
      <c r="AD107" s="170">
        <f t="shared" si="84"/>
        <v>0</v>
      </c>
      <c r="AE107" s="170">
        <f t="shared" si="84"/>
        <v>0</v>
      </c>
      <c r="AF107" s="170"/>
      <c r="AG107" s="170"/>
      <c r="AH107" s="170">
        <f t="shared" ref="AH107:AJ109" si="87">IF($E107&gt;0,AH$16*($E107),0)</f>
        <v>0</v>
      </c>
      <c r="AI107" s="170">
        <f t="shared" si="87"/>
        <v>0</v>
      </c>
      <c r="AJ107" s="170">
        <f t="shared" si="87"/>
        <v>0</v>
      </c>
      <c r="AK107" s="170"/>
      <c r="AL107" s="170">
        <f>IF($E107&gt;0,AL$16*($E107),0)</f>
        <v>0</v>
      </c>
      <c r="AM107" s="170"/>
      <c r="AN107" s="170">
        <f t="shared" si="85"/>
        <v>0</v>
      </c>
      <c r="AO107" s="170"/>
      <c r="AP107" s="170"/>
      <c r="AQ107" s="170"/>
      <c r="AR107" s="170">
        <f t="shared" si="86"/>
        <v>0</v>
      </c>
      <c r="AS107" s="170">
        <f t="shared" ref="AS107:AT109" si="88">IF($E107&gt;0,AS$16*($E107),0)</f>
        <v>0</v>
      </c>
      <c r="AT107" s="170">
        <f t="shared" si="88"/>
        <v>0</v>
      </c>
      <c r="AU107" s="170"/>
      <c r="AV107" s="170">
        <f>IF($E107&gt;0,AV$16*($E107),0)</f>
        <v>0</v>
      </c>
      <c r="AW107" s="170">
        <f t="shared" si="79"/>
        <v>0</v>
      </c>
      <c r="AY107" s="162" t="s">
        <v>523</v>
      </c>
      <c r="AZ107" s="162" t="s">
        <v>798</v>
      </c>
      <c r="BA107" s="28">
        <f t="shared" si="74"/>
        <v>0</v>
      </c>
    </row>
    <row r="108" spans="2:53" ht="23.25" x14ac:dyDescent="0.4">
      <c r="B108" s="162" t="s">
        <v>524</v>
      </c>
      <c r="C108" s="162" t="s">
        <v>799</v>
      </c>
      <c r="D108" s="55">
        <f>'Controls and SOA'!D101</f>
        <v>0</v>
      </c>
      <c r="E108" s="58">
        <f t="shared" si="73"/>
        <v>0</v>
      </c>
      <c r="F108" s="32"/>
      <c r="G108" s="170">
        <f>IF($E108&gt;0,G$16*($E108),0)</f>
        <v>0</v>
      </c>
      <c r="H108" s="170"/>
      <c r="I108" s="170"/>
      <c r="J108" s="170"/>
      <c r="K108" s="170">
        <f>IF($E108&gt;0,K$16*($E108),0)</f>
        <v>0</v>
      </c>
      <c r="L108" s="170">
        <f>IF($E108&gt;0,L$16*($E108),0)</f>
        <v>0</v>
      </c>
      <c r="M108" s="170">
        <f>IF($E108&gt;0,M$16*($E108),0)</f>
        <v>0</v>
      </c>
      <c r="N108" s="170"/>
      <c r="O108" s="170"/>
      <c r="P108" s="170"/>
      <c r="Q108" s="170"/>
      <c r="R108" s="170"/>
      <c r="S108" s="170"/>
      <c r="T108" s="170">
        <f>IF($E108&gt;0,T$16*($E108),0)</f>
        <v>0</v>
      </c>
      <c r="U108" s="170"/>
      <c r="V108" s="170"/>
      <c r="W108" s="170"/>
      <c r="X108" s="170">
        <f t="shared" si="77"/>
        <v>0</v>
      </c>
      <c r="Y108" s="170"/>
      <c r="Z108" s="170"/>
      <c r="AA108" s="170"/>
      <c r="AB108" s="170"/>
      <c r="AC108" s="170"/>
      <c r="AD108" s="170">
        <f t="shared" ref="AD108:AE111" si="89">IF($E108&gt;0,AD$16*($E108),0)</f>
        <v>0</v>
      </c>
      <c r="AE108" s="170">
        <f t="shared" si="89"/>
        <v>0</v>
      </c>
      <c r="AF108" s="170"/>
      <c r="AG108" s="170"/>
      <c r="AH108" s="170">
        <f t="shared" si="87"/>
        <v>0</v>
      </c>
      <c r="AI108" s="170">
        <f t="shared" si="87"/>
        <v>0</v>
      </c>
      <c r="AJ108" s="170">
        <f t="shared" si="87"/>
        <v>0</v>
      </c>
      <c r="AK108" s="170">
        <f>IF($E108&gt;0,AK$16*($E108),0)</f>
        <v>0</v>
      </c>
      <c r="AL108" s="170"/>
      <c r="AM108" s="170">
        <f>IF($E108&gt;0,AM$16*($E108),0)</f>
        <v>0</v>
      </c>
      <c r="AN108" s="170">
        <f t="shared" si="85"/>
        <v>0</v>
      </c>
      <c r="AO108" s="170">
        <f>IF($E108&gt;0,AO$16*($E108),0)</f>
        <v>0</v>
      </c>
      <c r="AP108" s="170"/>
      <c r="AQ108" s="170"/>
      <c r="AR108" s="170">
        <f t="shared" si="86"/>
        <v>0</v>
      </c>
      <c r="AS108" s="170">
        <f t="shared" si="88"/>
        <v>0</v>
      </c>
      <c r="AT108" s="170">
        <f t="shared" si="88"/>
        <v>0</v>
      </c>
      <c r="AU108" s="170"/>
      <c r="AV108" s="170">
        <f>IF($E108&gt;0,AV$16*($E108),0)</f>
        <v>0</v>
      </c>
      <c r="AW108" s="170">
        <f t="shared" si="79"/>
        <v>0</v>
      </c>
      <c r="AY108" s="162" t="s">
        <v>524</v>
      </c>
      <c r="AZ108" s="162" t="s">
        <v>799</v>
      </c>
      <c r="BA108" s="28">
        <f t="shared" si="74"/>
        <v>0</v>
      </c>
    </row>
    <row r="109" spans="2:53" ht="34.9" x14ac:dyDescent="0.4">
      <c r="B109" s="162" t="s">
        <v>525</v>
      </c>
      <c r="C109" s="162" t="s">
        <v>800</v>
      </c>
      <c r="D109" s="55">
        <f>'Controls and SOA'!D102</f>
        <v>0</v>
      </c>
      <c r="E109" s="58">
        <f t="shared" si="73"/>
        <v>0</v>
      </c>
      <c r="F109" s="32"/>
      <c r="G109" s="170"/>
      <c r="H109" s="170"/>
      <c r="I109" s="170"/>
      <c r="J109" s="170"/>
      <c r="K109" s="170"/>
      <c r="L109" s="170"/>
      <c r="M109" s="170"/>
      <c r="N109" s="170"/>
      <c r="O109" s="170"/>
      <c r="P109" s="170"/>
      <c r="Q109" s="170"/>
      <c r="R109" s="170"/>
      <c r="S109" s="170"/>
      <c r="T109" s="170">
        <f>IF($E109&gt;0,T$16*($E109),0)</f>
        <v>0</v>
      </c>
      <c r="U109" s="170"/>
      <c r="V109" s="170"/>
      <c r="W109" s="170"/>
      <c r="X109" s="170">
        <f t="shared" si="77"/>
        <v>0</v>
      </c>
      <c r="Y109" s="170"/>
      <c r="Z109" s="170"/>
      <c r="AA109" s="170"/>
      <c r="AB109" s="170"/>
      <c r="AC109" s="170"/>
      <c r="AD109" s="170">
        <f t="shared" si="89"/>
        <v>0</v>
      </c>
      <c r="AE109" s="170">
        <f t="shared" si="89"/>
        <v>0</v>
      </c>
      <c r="AF109" s="170"/>
      <c r="AG109" s="170"/>
      <c r="AH109" s="170">
        <f t="shared" si="87"/>
        <v>0</v>
      </c>
      <c r="AI109" s="170">
        <f t="shared" si="87"/>
        <v>0</v>
      </c>
      <c r="AJ109" s="170">
        <f t="shared" si="87"/>
        <v>0</v>
      </c>
      <c r="AK109" s="170"/>
      <c r="AL109" s="170"/>
      <c r="AM109" s="170"/>
      <c r="AN109" s="170">
        <f t="shared" si="85"/>
        <v>0</v>
      </c>
      <c r="AO109" s="170"/>
      <c r="AP109" s="170"/>
      <c r="AQ109" s="170"/>
      <c r="AR109" s="170">
        <f t="shared" si="86"/>
        <v>0</v>
      </c>
      <c r="AS109" s="170">
        <f t="shared" si="88"/>
        <v>0</v>
      </c>
      <c r="AT109" s="170">
        <f t="shared" si="88"/>
        <v>0</v>
      </c>
      <c r="AU109" s="170"/>
      <c r="AV109" s="170">
        <f>IF($E109&gt;0,AV$16*($E109),0)</f>
        <v>0</v>
      </c>
      <c r="AW109" s="170">
        <f t="shared" si="79"/>
        <v>0</v>
      </c>
      <c r="AY109" s="162" t="s">
        <v>525</v>
      </c>
      <c r="AZ109" s="162" t="s">
        <v>800</v>
      </c>
      <c r="BA109" s="28">
        <f t="shared" si="74"/>
        <v>0</v>
      </c>
    </row>
    <row r="110" spans="2:53" ht="34.9" x14ac:dyDescent="0.4">
      <c r="B110" s="162" t="s">
        <v>526</v>
      </c>
      <c r="C110" s="162" t="s">
        <v>801</v>
      </c>
      <c r="D110" s="55">
        <f>'Controls and SOA'!D103</f>
        <v>0</v>
      </c>
      <c r="E110" s="58">
        <f t="shared" si="73"/>
        <v>0</v>
      </c>
      <c r="F110" s="32"/>
      <c r="G110" s="170"/>
      <c r="H110" s="170"/>
      <c r="I110" s="170"/>
      <c r="J110" s="170"/>
      <c r="K110" s="170"/>
      <c r="L110" s="170"/>
      <c r="M110" s="170"/>
      <c r="N110" s="170"/>
      <c r="O110" s="170"/>
      <c r="P110" s="170"/>
      <c r="Q110" s="170"/>
      <c r="R110" s="170"/>
      <c r="S110" s="170"/>
      <c r="T110" s="170">
        <f>IF($E110&gt;0,T$16*($E110),0)</f>
        <v>0</v>
      </c>
      <c r="U110" s="170"/>
      <c r="V110" s="170"/>
      <c r="W110" s="170"/>
      <c r="X110" s="170"/>
      <c r="Y110" s="170"/>
      <c r="Z110" s="170"/>
      <c r="AA110" s="170"/>
      <c r="AB110" s="170"/>
      <c r="AC110" s="170"/>
      <c r="AD110" s="170">
        <f t="shared" si="89"/>
        <v>0</v>
      </c>
      <c r="AE110" s="170">
        <f t="shared" si="89"/>
        <v>0</v>
      </c>
      <c r="AF110" s="170"/>
      <c r="AG110" s="170"/>
      <c r="AH110" s="170"/>
      <c r="AI110" s="170"/>
      <c r="AJ110" s="170"/>
      <c r="AK110" s="170"/>
      <c r="AL110" s="170"/>
      <c r="AM110" s="170">
        <f t="shared" ref="AM110:AM115" si="90">IF($E110&gt;0,AM$16*($E110),0)</f>
        <v>0</v>
      </c>
      <c r="AN110" s="170"/>
      <c r="AO110" s="170"/>
      <c r="AP110" s="170"/>
      <c r="AQ110" s="170"/>
      <c r="AR110" s="170"/>
      <c r="AS110" s="170"/>
      <c r="AT110" s="170"/>
      <c r="AU110" s="170"/>
      <c r="AV110" s="170">
        <f>IF($E110&gt;0,AV$16*($E110),0)</f>
        <v>0</v>
      </c>
      <c r="AW110" s="170"/>
      <c r="AY110" s="162" t="s">
        <v>526</v>
      </c>
      <c r="AZ110" s="162" t="s">
        <v>801</v>
      </c>
      <c r="BA110" s="28">
        <f t="shared" si="74"/>
        <v>0</v>
      </c>
    </row>
    <row r="111" spans="2:53" ht="23.25" x14ac:dyDescent="0.4">
      <c r="B111" s="162" t="s">
        <v>527</v>
      </c>
      <c r="C111" s="162" t="s">
        <v>802</v>
      </c>
      <c r="D111" s="55">
        <f>'Controls and SOA'!D104</f>
        <v>0</v>
      </c>
      <c r="E111" s="58">
        <f t="shared" si="73"/>
        <v>0</v>
      </c>
      <c r="F111" s="32"/>
      <c r="G111" s="170"/>
      <c r="H111" s="170"/>
      <c r="I111" s="170"/>
      <c r="J111" s="170"/>
      <c r="K111" s="170"/>
      <c r="L111" s="170"/>
      <c r="M111" s="170"/>
      <c r="N111" s="170"/>
      <c r="O111" s="170"/>
      <c r="P111" s="170"/>
      <c r="Q111" s="170"/>
      <c r="R111" s="170"/>
      <c r="S111" s="170"/>
      <c r="T111" s="170">
        <f>IF($E111&gt;0,T$16*($E111),0)</f>
        <v>0</v>
      </c>
      <c r="U111" s="170"/>
      <c r="V111" s="170"/>
      <c r="W111" s="170"/>
      <c r="X111" s="170">
        <f>IF($E111&gt;0,X$16*($E111),0)</f>
        <v>0</v>
      </c>
      <c r="Y111" s="170"/>
      <c r="Z111" s="170"/>
      <c r="AA111" s="170"/>
      <c r="AB111" s="170"/>
      <c r="AC111" s="170"/>
      <c r="AD111" s="170">
        <f t="shared" si="89"/>
        <v>0</v>
      </c>
      <c r="AE111" s="170">
        <f t="shared" si="89"/>
        <v>0</v>
      </c>
      <c r="AF111" s="170"/>
      <c r="AG111" s="170"/>
      <c r="AH111" s="170">
        <f>IF($E111&gt;0,AH$16*($E111),0)</f>
        <v>0</v>
      </c>
      <c r="AI111" s="170">
        <f>IF($E111&gt;0,AI$16*($E111),0)</f>
        <v>0</v>
      </c>
      <c r="AJ111" s="170">
        <f>IF($E111&gt;0,AJ$16*($E111),0)</f>
        <v>0</v>
      </c>
      <c r="AK111" s="170">
        <f>IF($E111&gt;0,AK$16*($E111),0)</f>
        <v>0</v>
      </c>
      <c r="AL111" s="170"/>
      <c r="AM111" s="170">
        <f t="shared" si="90"/>
        <v>0</v>
      </c>
      <c r="AN111" s="170">
        <f>IF($E111&gt;0,AN$16*($E111),0)</f>
        <v>0</v>
      </c>
      <c r="AO111" s="170">
        <f>IF($E111&gt;0,AO$16*($E111),0)</f>
        <v>0</v>
      </c>
      <c r="AP111" s="170"/>
      <c r="AQ111" s="170"/>
      <c r="AR111" s="170">
        <f>IF($E111&gt;0,AR$16*($E111),0)</f>
        <v>0</v>
      </c>
      <c r="AS111" s="170">
        <f>IF($E111&gt;0,AS$16*($E111),0)</f>
        <v>0</v>
      </c>
      <c r="AT111" s="170">
        <f>IF($E111&gt;0,AT$16*($E111),0)</f>
        <v>0</v>
      </c>
      <c r="AU111" s="170"/>
      <c r="AV111" s="170">
        <f>IF($E111&gt;0,AV$16*($E111),0)</f>
        <v>0</v>
      </c>
      <c r="AW111" s="170">
        <f>IF($E111&gt;0,AW$16*($E111),0)</f>
        <v>0</v>
      </c>
      <c r="AY111" s="162" t="s">
        <v>527</v>
      </c>
      <c r="AZ111" s="162" t="s">
        <v>802</v>
      </c>
      <c r="BA111" s="28">
        <f t="shared" si="74"/>
        <v>0</v>
      </c>
    </row>
    <row r="112" spans="2:53" ht="34.9" x14ac:dyDescent="0.4">
      <c r="B112" s="162" t="s">
        <v>528</v>
      </c>
      <c r="C112" s="162" t="s">
        <v>803</v>
      </c>
      <c r="D112" s="55">
        <f>'Controls and SOA'!D105</f>
        <v>0</v>
      </c>
      <c r="E112" s="58">
        <f t="shared" si="73"/>
        <v>0</v>
      </c>
      <c r="F112" s="32"/>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f>IF($E112&gt;0,AD$16*($E112),0)</f>
        <v>0</v>
      </c>
      <c r="AE112" s="170"/>
      <c r="AF112" s="170"/>
      <c r="AG112" s="170"/>
      <c r="AH112" s="170">
        <f t="shared" ref="AH112:AJ114" si="91">IF($E112&gt;0,AH$16*($E112),0)</f>
        <v>0</v>
      </c>
      <c r="AI112" s="170">
        <f t="shared" si="91"/>
        <v>0</v>
      </c>
      <c r="AJ112" s="170">
        <f t="shared" si="91"/>
        <v>0</v>
      </c>
      <c r="AK112" s="170"/>
      <c r="AL112" s="170"/>
      <c r="AM112" s="170">
        <f t="shared" si="90"/>
        <v>0</v>
      </c>
      <c r="AN112" s="170"/>
      <c r="AO112" s="170">
        <f>IF($E112&gt;0,AO$16*($E112),0)</f>
        <v>0</v>
      </c>
      <c r="AP112" s="170"/>
      <c r="AQ112" s="170"/>
      <c r="AR112" s="170"/>
      <c r="AS112" s="170"/>
      <c r="AT112" s="170"/>
      <c r="AU112" s="170"/>
      <c r="AV112" s="170"/>
      <c r="AW112" s="170"/>
      <c r="AY112" s="162" t="s">
        <v>528</v>
      </c>
      <c r="AZ112" s="162" t="s">
        <v>803</v>
      </c>
      <c r="BA112" s="28">
        <f t="shared" si="74"/>
        <v>0</v>
      </c>
    </row>
    <row r="113" spans="2:53" ht="23.25" x14ac:dyDescent="0.4">
      <c r="B113" s="162" t="s">
        <v>529</v>
      </c>
      <c r="C113" s="162" t="s">
        <v>804</v>
      </c>
      <c r="D113" s="55">
        <f>'Controls and SOA'!D106</f>
        <v>0</v>
      </c>
      <c r="E113" s="58">
        <f t="shared" si="73"/>
        <v>0</v>
      </c>
      <c r="F113" s="32"/>
      <c r="G113" s="170"/>
      <c r="H113" s="170"/>
      <c r="I113" s="170"/>
      <c r="J113" s="170"/>
      <c r="K113" s="170"/>
      <c r="L113" s="170"/>
      <c r="M113" s="170"/>
      <c r="N113" s="170"/>
      <c r="O113" s="170"/>
      <c r="P113" s="170"/>
      <c r="Q113" s="170"/>
      <c r="R113" s="170"/>
      <c r="S113" s="170"/>
      <c r="T113" s="170">
        <f>IF($E113&gt;0,T$16*($E113),0)</f>
        <v>0</v>
      </c>
      <c r="U113" s="170"/>
      <c r="V113" s="170"/>
      <c r="W113" s="170"/>
      <c r="X113" s="170">
        <f t="shared" ref="X113:X121" si="92">IF($E113&gt;0,X$16*($E113),0)</f>
        <v>0</v>
      </c>
      <c r="Y113" s="170"/>
      <c r="Z113" s="170"/>
      <c r="AA113" s="170"/>
      <c r="AB113" s="170"/>
      <c r="AC113" s="170"/>
      <c r="AD113" s="170">
        <f>IF($E113&gt;0,AD$16*($E113),0)</f>
        <v>0</v>
      </c>
      <c r="AE113" s="170">
        <f>IF($E113&gt;0,AE$16*($E113),0)</f>
        <v>0</v>
      </c>
      <c r="AF113" s="170"/>
      <c r="AG113" s="170"/>
      <c r="AH113" s="170">
        <f t="shared" si="91"/>
        <v>0</v>
      </c>
      <c r="AI113" s="170">
        <f t="shared" si="91"/>
        <v>0</v>
      </c>
      <c r="AJ113" s="170">
        <f t="shared" si="91"/>
        <v>0</v>
      </c>
      <c r="AK113" s="170"/>
      <c r="AL113" s="170">
        <f>IF($E113&gt;0,AL$16*($E113),0)</f>
        <v>0</v>
      </c>
      <c r="AM113" s="170">
        <f t="shared" si="90"/>
        <v>0</v>
      </c>
      <c r="AN113" s="170">
        <f>IF($E113&gt;0,AN$16*($E113),0)</f>
        <v>0</v>
      </c>
      <c r="AO113" s="170"/>
      <c r="AP113" s="170"/>
      <c r="AQ113" s="170"/>
      <c r="AR113" s="170">
        <f>IF($E113&gt;0,AR$16*($E113),0)</f>
        <v>0</v>
      </c>
      <c r="AS113" s="170">
        <f>IF($E113&gt;0,AS$16*($E113),0)</f>
        <v>0</v>
      </c>
      <c r="AT113" s="170">
        <f>IF($E113&gt;0,AT$16*($E113),0)</f>
        <v>0</v>
      </c>
      <c r="AU113" s="170"/>
      <c r="AV113" s="170">
        <f>IF($E113&gt;0,AV$16*($E113),0)</f>
        <v>0</v>
      </c>
      <c r="AW113" s="170">
        <f>IF($E113&gt;0,AW$16*($E113),0)</f>
        <v>0</v>
      </c>
      <c r="AY113" s="162" t="s">
        <v>529</v>
      </c>
      <c r="AZ113" s="162" t="s">
        <v>804</v>
      </c>
      <c r="BA113" s="28">
        <f t="shared" si="74"/>
        <v>0</v>
      </c>
    </row>
    <row r="114" spans="2:53" ht="34.9" x14ac:dyDescent="0.4">
      <c r="B114" s="162" t="s">
        <v>530</v>
      </c>
      <c r="C114" s="162" t="s">
        <v>805</v>
      </c>
      <c r="D114" s="55">
        <f>'Controls and SOA'!D107</f>
        <v>0</v>
      </c>
      <c r="E114" s="58">
        <f t="shared" si="73"/>
        <v>0</v>
      </c>
      <c r="F114" s="32"/>
      <c r="G114" s="170"/>
      <c r="H114" s="170"/>
      <c r="I114" s="170">
        <f>IF($E114&gt;0,I$16*($E114),0)</f>
        <v>0</v>
      </c>
      <c r="J114" s="170"/>
      <c r="K114" s="170"/>
      <c r="L114" s="170">
        <f>IF($E114&gt;0,L$16*($E114),0)</f>
        <v>0</v>
      </c>
      <c r="M114" s="170">
        <f>IF($E114&gt;0,M$16*($E114),0)</f>
        <v>0</v>
      </c>
      <c r="N114" s="170"/>
      <c r="O114" s="170">
        <f>IF($E114&gt;0,O$16*($E114),0)</f>
        <v>0</v>
      </c>
      <c r="P114" s="170">
        <f>IF($E114&gt;0,P$16*($E114),0)</f>
        <v>0</v>
      </c>
      <c r="Q114" s="170"/>
      <c r="R114" s="170"/>
      <c r="S114" s="170">
        <f>IF($E114&gt;0,S$16*($E114),0)</f>
        <v>0</v>
      </c>
      <c r="T114" s="170"/>
      <c r="U114" s="170"/>
      <c r="V114" s="170"/>
      <c r="W114" s="170"/>
      <c r="X114" s="170">
        <f t="shared" si="92"/>
        <v>0</v>
      </c>
      <c r="Y114" s="170"/>
      <c r="Z114" s="170"/>
      <c r="AA114" s="170"/>
      <c r="AB114" s="170"/>
      <c r="AC114" s="170"/>
      <c r="AD114" s="170">
        <f>IF($E114&gt;0,AD$16*($E114),0)</f>
        <v>0</v>
      </c>
      <c r="AE114" s="170">
        <f>IF($E114&gt;0,AE$16*($E114),0)</f>
        <v>0</v>
      </c>
      <c r="AF114" s="170"/>
      <c r="AG114" s="170"/>
      <c r="AH114" s="170">
        <f t="shared" si="91"/>
        <v>0</v>
      </c>
      <c r="AI114" s="170">
        <f t="shared" si="91"/>
        <v>0</v>
      </c>
      <c r="AJ114" s="170">
        <f t="shared" si="91"/>
        <v>0</v>
      </c>
      <c r="AK114" s="170"/>
      <c r="AL114" s="170">
        <f>IF($E114&gt;0,AL$16*($E114),0)</f>
        <v>0</v>
      </c>
      <c r="AM114" s="170">
        <f t="shared" si="90"/>
        <v>0</v>
      </c>
      <c r="AN114" s="170"/>
      <c r="AO114" s="170">
        <f>IF($E114&gt;0,AO$16*($E114),0)</f>
        <v>0</v>
      </c>
      <c r="AP114" s="170">
        <f>IF($E114&gt;0,AP$16*($E114),0)</f>
        <v>0</v>
      </c>
      <c r="AQ114" s="170"/>
      <c r="AR114" s="170"/>
      <c r="AS114" s="170"/>
      <c r="AT114" s="170">
        <f>IF($E114&gt;0,AT$16*($E114),0)</f>
        <v>0</v>
      </c>
      <c r="AU114" s="170"/>
      <c r="AV114" s="170">
        <f>IF($E114&gt;0,AV$16*($E114),0)</f>
        <v>0</v>
      </c>
      <c r="AW114" s="170">
        <f>IF($E114&gt;0,AW$16*($E114),0)</f>
        <v>0</v>
      </c>
      <c r="AY114" s="162" t="s">
        <v>530</v>
      </c>
      <c r="AZ114" s="162" t="s">
        <v>805</v>
      </c>
      <c r="BA114" s="28">
        <f t="shared" si="74"/>
        <v>0</v>
      </c>
    </row>
    <row r="115" spans="2:53" ht="34.9" x14ac:dyDescent="0.4">
      <c r="B115" s="162" t="s">
        <v>531</v>
      </c>
      <c r="C115" s="162" t="s">
        <v>806</v>
      </c>
      <c r="D115" s="55">
        <f>'Controls and SOA'!D108</f>
        <v>0</v>
      </c>
      <c r="E115" s="58">
        <f t="shared" si="73"/>
        <v>0</v>
      </c>
      <c r="F115" s="32"/>
      <c r="G115" s="170"/>
      <c r="H115" s="170"/>
      <c r="I115" s="170"/>
      <c r="J115" s="170"/>
      <c r="K115" s="170">
        <f>IF($E115&gt;0,K$16*($E115),0)</f>
        <v>0</v>
      </c>
      <c r="L115" s="170">
        <f>IF($E115&gt;0,L$16*($E115),0)</f>
        <v>0</v>
      </c>
      <c r="M115" s="170">
        <f>IF($E115&gt;0,M$16*($E115),0)</f>
        <v>0</v>
      </c>
      <c r="N115" s="170"/>
      <c r="O115" s="170"/>
      <c r="P115" s="170"/>
      <c r="Q115" s="170">
        <f>IF($E115&gt;0,Q$16*($E115),0)</f>
        <v>0</v>
      </c>
      <c r="R115" s="170">
        <f>IF($E115&gt;0,R$16*($E115),0)</f>
        <v>0</v>
      </c>
      <c r="S115" s="170"/>
      <c r="T115" s="170">
        <f>IF($E115&gt;0,T$16*($E115),0)</f>
        <v>0</v>
      </c>
      <c r="U115" s="170"/>
      <c r="V115" s="170"/>
      <c r="W115" s="170"/>
      <c r="X115" s="170">
        <f t="shared" si="92"/>
        <v>0</v>
      </c>
      <c r="Y115" s="170"/>
      <c r="Z115" s="170"/>
      <c r="AA115" s="170"/>
      <c r="AB115" s="170"/>
      <c r="AC115" s="170"/>
      <c r="AD115" s="170">
        <f>IF($E115&gt;0,AD$16*($E115),0)</f>
        <v>0</v>
      </c>
      <c r="AE115" s="170"/>
      <c r="AF115" s="170"/>
      <c r="AG115" s="170"/>
      <c r="AH115" s="170"/>
      <c r="AI115" s="170"/>
      <c r="AJ115" s="170"/>
      <c r="AK115" s="170">
        <f>IF($E115&gt;0,AK$16*($E115),0)</f>
        <v>0</v>
      </c>
      <c r="AL115" s="170"/>
      <c r="AM115" s="170">
        <f t="shared" si="90"/>
        <v>0</v>
      </c>
      <c r="AN115" s="170"/>
      <c r="AO115" s="170">
        <f>IF($E115&gt;0,AO$16*($E115),0)</f>
        <v>0</v>
      </c>
      <c r="AP115" s="170">
        <f>IF($E115&gt;0,AP$16*($E115),0)</f>
        <v>0</v>
      </c>
      <c r="AQ115" s="170"/>
      <c r="AR115" s="170"/>
      <c r="AS115" s="170"/>
      <c r="AT115" s="170"/>
      <c r="AU115" s="170"/>
      <c r="AV115" s="170"/>
      <c r="AW115" s="170">
        <f t="shared" ref="AW115:AW121" si="93">IF($E115&gt;0,AW$16*($E115),0)</f>
        <v>0</v>
      </c>
      <c r="AY115" s="162" t="s">
        <v>531</v>
      </c>
      <c r="AZ115" s="162" t="s">
        <v>806</v>
      </c>
      <c r="BA115" s="28">
        <f t="shared" si="74"/>
        <v>0</v>
      </c>
    </row>
    <row r="116" spans="2:53" ht="23.25" x14ac:dyDescent="0.4">
      <c r="B116" s="162" t="s">
        <v>532</v>
      </c>
      <c r="C116" s="162" t="s">
        <v>807</v>
      </c>
      <c r="D116" s="55">
        <f>'Controls and SOA'!D109</f>
        <v>0</v>
      </c>
      <c r="E116" s="58">
        <f t="shared" si="73"/>
        <v>0</v>
      </c>
      <c r="F116" s="32"/>
      <c r="G116" s="170"/>
      <c r="H116" s="170"/>
      <c r="I116" s="170"/>
      <c r="J116" s="170"/>
      <c r="K116" s="170"/>
      <c r="L116" s="170"/>
      <c r="M116" s="170"/>
      <c r="N116" s="170"/>
      <c r="O116" s="170"/>
      <c r="P116" s="170"/>
      <c r="Q116" s="170"/>
      <c r="R116" s="170"/>
      <c r="S116" s="170"/>
      <c r="T116" s="170"/>
      <c r="U116" s="170"/>
      <c r="V116" s="170"/>
      <c r="W116" s="170"/>
      <c r="X116" s="170">
        <f t="shared" si="92"/>
        <v>0</v>
      </c>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f t="shared" si="93"/>
        <v>0</v>
      </c>
      <c r="AY116" s="162" t="s">
        <v>532</v>
      </c>
      <c r="AZ116" s="162" t="s">
        <v>807</v>
      </c>
      <c r="BA116" s="28">
        <f t="shared" si="74"/>
        <v>0</v>
      </c>
    </row>
    <row r="117" spans="2:53" ht="23.25" x14ac:dyDescent="0.4">
      <c r="B117" s="162" t="s">
        <v>533</v>
      </c>
      <c r="C117" s="162" t="s">
        <v>808</v>
      </c>
      <c r="D117" s="55">
        <f>'Controls and SOA'!D110</f>
        <v>0</v>
      </c>
      <c r="E117" s="58">
        <f t="shared" si="73"/>
        <v>0</v>
      </c>
      <c r="F117" s="32"/>
      <c r="G117" s="170">
        <f t="shared" ref="G117:G136" si="94">IF($E117&gt;0,G$16*($E117),0)</f>
        <v>0</v>
      </c>
      <c r="H117" s="170"/>
      <c r="I117" s="170">
        <f>IF($E117&gt;0,I$16*($E117),0)</f>
        <v>0</v>
      </c>
      <c r="J117" s="170">
        <f>IF($E117&gt;0,J$16*($E117),0)</f>
        <v>0</v>
      </c>
      <c r="K117" s="170"/>
      <c r="L117" s="170"/>
      <c r="M117" s="170"/>
      <c r="N117" s="170"/>
      <c r="O117" s="170">
        <f t="shared" ref="O117:P120" si="95">IF($E117&gt;0,O$16*($E117),0)</f>
        <v>0</v>
      </c>
      <c r="P117" s="170">
        <f t="shared" si="95"/>
        <v>0</v>
      </c>
      <c r="Q117" s="170"/>
      <c r="R117" s="170"/>
      <c r="S117" s="170">
        <f t="shared" ref="S117:U120" si="96">IF($E117&gt;0,S$16*($E117),0)</f>
        <v>0</v>
      </c>
      <c r="T117" s="170">
        <f t="shared" si="96"/>
        <v>0</v>
      </c>
      <c r="U117" s="170">
        <f t="shared" si="96"/>
        <v>0</v>
      </c>
      <c r="V117" s="170"/>
      <c r="W117" s="170">
        <f>IF($E117&gt;0,W$16*($E117),0)</f>
        <v>0</v>
      </c>
      <c r="X117" s="170">
        <f t="shared" si="92"/>
        <v>0</v>
      </c>
      <c r="Y117" s="170">
        <f t="shared" ref="Y117:AE120" si="97">IF($E117&gt;0,Y$16*($E117),0)</f>
        <v>0</v>
      </c>
      <c r="Z117" s="170">
        <f t="shared" si="97"/>
        <v>0</v>
      </c>
      <c r="AA117" s="170">
        <f t="shared" si="97"/>
        <v>0</v>
      </c>
      <c r="AB117" s="170">
        <f t="shared" si="97"/>
        <v>0</v>
      </c>
      <c r="AC117" s="170">
        <f t="shared" si="97"/>
        <v>0</v>
      </c>
      <c r="AD117" s="170">
        <f t="shared" si="97"/>
        <v>0</v>
      </c>
      <c r="AE117" s="170">
        <f t="shared" si="97"/>
        <v>0</v>
      </c>
      <c r="AF117" s="170"/>
      <c r="AG117" s="170"/>
      <c r="AH117" s="170">
        <f t="shared" ref="AH117:AJ120" si="98">IF($E117&gt;0,AH$16*($E117),0)</f>
        <v>0</v>
      </c>
      <c r="AI117" s="170">
        <f t="shared" si="98"/>
        <v>0</v>
      </c>
      <c r="AJ117" s="170">
        <f t="shared" si="98"/>
        <v>0</v>
      </c>
      <c r="AK117" s="170"/>
      <c r="AL117" s="170">
        <f t="shared" ref="AL117:AT120" si="99">IF($E117&gt;0,AL$16*($E117),0)</f>
        <v>0</v>
      </c>
      <c r="AM117" s="170">
        <f t="shared" si="99"/>
        <v>0</v>
      </c>
      <c r="AN117" s="170">
        <f t="shared" si="99"/>
        <v>0</v>
      </c>
      <c r="AO117" s="170">
        <f t="shared" si="99"/>
        <v>0</v>
      </c>
      <c r="AP117" s="170">
        <f t="shared" si="99"/>
        <v>0</v>
      </c>
      <c r="AQ117" s="170">
        <f t="shared" si="99"/>
        <v>0</v>
      </c>
      <c r="AR117" s="170">
        <f t="shared" si="99"/>
        <v>0</v>
      </c>
      <c r="AS117" s="170">
        <f t="shared" si="99"/>
        <v>0</v>
      </c>
      <c r="AT117" s="170">
        <f t="shared" si="99"/>
        <v>0</v>
      </c>
      <c r="AU117" s="170"/>
      <c r="AV117" s="170">
        <f>IF($E117&gt;0,AV$16*($E117),0)</f>
        <v>0</v>
      </c>
      <c r="AW117" s="170">
        <f t="shared" si="93"/>
        <v>0</v>
      </c>
      <c r="AY117" s="162" t="s">
        <v>533</v>
      </c>
      <c r="AZ117" s="162" t="s">
        <v>808</v>
      </c>
      <c r="BA117" s="28">
        <f t="shared" si="74"/>
        <v>0</v>
      </c>
    </row>
    <row r="118" spans="2:53" ht="46.5" x14ac:dyDescent="0.4">
      <c r="B118" s="162" t="s">
        <v>534</v>
      </c>
      <c r="C118" s="162" t="s">
        <v>809</v>
      </c>
      <c r="D118" s="55">
        <f>'Controls and SOA'!D111</f>
        <v>0</v>
      </c>
      <c r="E118" s="58">
        <f t="shared" si="73"/>
        <v>0</v>
      </c>
      <c r="F118" s="32"/>
      <c r="G118" s="170">
        <f t="shared" si="94"/>
        <v>0</v>
      </c>
      <c r="H118" s="170"/>
      <c r="I118" s="170">
        <f>IF($E118&gt;0,I$16*($E118),0)</f>
        <v>0</v>
      </c>
      <c r="J118" s="170"/>
      <c r="K118" s="170">
        <f t="shared" ref="K118:M122" si="100">IF($E118&gt;0,K$16*($E118),0)</f>
        <v>0</v>
      </c>
      <c r="L118" s="170">
        <f t="shared" si="100"/>
        <v>0</v>
      </c>
      <c r="M118" s="170">
        <f t="shared" si="100"/>
        <v>0</v>
      </c>
      <c r="N118" s="170"/>
      <c r="O118" s="170">
        <f t="shared" si="95"/>
        <v>0</v>
      </c>
      <c r="P118" s="170">
        <f t="shared" si="95"/>
        <v>0</v>
      </c>
      <c r="Q118" s="170"/>
      <c r="R118" s="170"/>
      <c r="S118" s="170">
        <f t="shared" si="96"/>
        <v>0</v>
      </c>
      <c r="T118" s="170">
        <f t="shared" si="96"/>
        <v>0</v>
      </c>
      <c r="U118" s="170">
        <f t="shared" si="96"/>
        <v>0</v>
      </c>
      <c r="V118" s="170"/>
      <c r="W118" s="170">
        <f>IF($E118&gt;0,W$16*($E118),0)</f>
        <v>0</v>
      </c>
      <c r="X118" s="170">
        <f t="shared" si="92"/>
        <v>0</v>
      </c>
      <c r="Y118" s="170">
        <f t="shared" si="97"/>
        <v>0</v>
      </c>
      <c r="Z118" s="170">
        <f t="shared" si="97"/>
        <v>0</v>
      </c>
      <c r="AA118" s="170">
        <f t="shared" si="97"/>
        <v>0</v>
      </c>
      <c r="AB118" s="170">
        <f t="shared" si="97"/>
        <v>0</v>
      </c>
      <c r="AC118" s="170">
        <f t="shared" si="97"/>
        <v>0</v>
      </c>
      <c r="AD118" s="170">
        <f t="shared" si="97"/>
        <v>0</v>
      </c>
      <c r="AE118" s="170">
        <f t="shared" si="97"/>
        <v>0</v>
      </c>
      <c r="AF118" s="170">
        <f>IF($E118&gt;0,AF$16*($E118),0)</f>
        <v>0</v>
      </c>
      <c r="AG118" s="170"/>
      <c r="AH118" s="170">
        <f t="shared" si="98"/>
        <v>0</v>
      </c>
      <c r="AI118" s="170">
        <f t="shared" si="98"/>
        <v>0</v>
      </c>
      <c r="AJ118" s="170">
        <f t="shared" si="98"/>
        <v>0</v>
      </c>
      <c r="AK118" s="170">
        <f t="shared" ref="AK118:AK135" si="101">IF($E118&gt;0,AK$16*($E118),0)</f>
        <v>0</v>
      </c>
      <c r="AL118" s="170">
        <f t="shared" si="99"/>
        <v>0</v>
      </c>
      <c r="AM118" s="170">
        <f t="shared" si="99"/>
        <v>0</v>
      </c>
      <c r="AN118" s="170">
        <f t="shared" si="99"/>
        <v>0</v>
      </c>
      <c r="AO118" s="170">
        <f t="shared" si="99"/>
        <v>0</v>
      </c>
      <c r="AP118" s="170">
        <f t="shared" si="99"/>
        <v>0</v>
      </c>
      <c r="AQ118" s="170">
        <f t="shared" si="99"/>
        <v>0</v>
      </c>
      <c r="AR118" s="170">
        <f t="shared" si="99"/>
        <v>0</v>
      </c>
      <c r="AS118" s="170">
        <f t="shared" si="99"/>
        <v>0</v>
      </c>
      <c r="AT118" s="170">
        <f t="shared" si="99"/>
        <v>0</v>
      </c>
      <c r="AU118" s="170"/>
      <c r="AV118" s="170">
        <f>IF($E118&gt;0,AV$16*($E118),0)</f>
        <v>0</v>
      </c>
      <c r="AW118" s="170">
        <f t="shared" si="93"/>
        <v>0</v>
      </c>
      <c r="AY118" s="162" t="s">
        <v>534</v>
      </c>
      <c r="AZ118" s="162" t="s">
        <v>809</v>
      </c>
      <c r="BA118" s="28">
        <f t="shared" si="74"/>
        <v>0</v>
      </c>
    </row>
    <row r="119" spans="2:53" ht="34.9" x14ac:dyDescent="0.4">
      <c r="B119" s="162" t="s">
        <v>535</v>
      </c>
      <c r="C119" s="162" t="s">
        <v>810</v>
      </c>
      <c r="D119" s="55">
        <f>'Controls and SOA'!D112</f>
        <v>0</v>
      </c>
      <c r="E119" s="58">
        <f t="shared" si="73"/>
        <v>0</v>
      </c>
      <c r="F119" s="32"/>
      <c r="G119" s="170">
        <f t="shared" si="94"/>
        <v>0</v>
      </c>
      <c r="H119" s="170"/>
      <c r="I119" s="170">
        <f>IF($E119&gt;0,I$16*($E119),0)</f>
        <v>0</v>
      </c>
      <c r="J119" s="170"/>
      <c r="K119" s="170">
        <f t="shared" si="100"/>
        <v>0</v>
      </c>
      <c r="L119" s="170">
        <f t="shared" si="100"/>
        <v>0</v>
      </c>
      <c r="M119" s="170">
        <f t="shared" si="100"/>
        <v>0</v>
      </c>
      <c r="N119" s="170"/>
      <c r="O119" s="170">
        <f t="shared" si="95"/>
        <v>0</v>
      </c>
      <c r="P119" s="170">
        <f t="shared" si="95"/>
        <v>0</v>
      </c>
      <c r="Q119" s="170"/>
      <c r="R119" s="170"/>
      <c r="S119" s="170">
        <f t="shared" si="96"/>
        <v>0</v>
      </c>
      <c r="T119" s="170">
        <f t="shared" si="96"/>
        <v>0</v>
      </c>
      <c r="U119" s="170">
        <f t="shared" si="96"/>
        <v>0</v>
      </c>
      <c r="V119" s="170"/>
      <c r="W119" s="170">
        <f>IF($E119&gt;0,W$16*($E119),0)</f>
        <v>0</v>
      </c>
      <c r="X119" s="170">
        <f t="shared" si="92"/>
        <v>0</v>
      </c>
      <c r="Y119" s="170">
        <f t="shared" si="97"/>
        <v>0</v>
      </c>
      <c r="Z119" s="170">
        <f t="shared" si="97"/>
        <v>0</v>
      </c>
      <c r="AA119" s="170">
        <f t="shared" si="97"/>
        <v>0</v>
      </c>
      <c r="AB119" s="170">
        <f t="shared" si="97"/>
        <v>0</v>
      </c>
      <c r="AC119" s="170">
        <f t="shared" si="97"/>
        <v>0</v>
      </c>
      <c r="AD119" s="170">
        <f t="shared" si="97"/>
        <v>0</v>
      </c>
      <c r="AE119" s="170">
        <f t="shared" si="97"/>
        <v>0</v>
      </c>
      <c r="AF119" s="170">
        <f>IF($E119&gt;0,AF$16*($E119),0)</f>
        <v>0</v>
      </c>
      <c r="AG119" s="170"/>
      <c r="AH119" s="170">
        <f t="shared" si="98"/>
        <v>0</v>
      </c>
      <c r="AI119" s="170">
        <f t="shared" si="98"/>
        <v>0</v>
      </c>
      <c r="AJ119" s="170">
        <f t="shared" si="98"/>
        <v>0</v>
      </c>
      <c r="AK119" s="170">
        <f t="shared" si="101"/>
        <v>0</v>
      </c>
      <c r="AL119" s="170">
        <f t="shared" si="99"/>
        <v>0</v>
      </c>
      <c r="AM119" s="170">
        <f t="shared" si="99"/>
        <v>0</v>
      </c>
      <c r="AN119" s="170">
        <f t="shared" si="99"/>
        <v>0</v>
      </c>
      <c r="AO119" s="170">
        <f t="shared" si="99"/>
        <v>0</v>
      </c>
      <c r="AP119" s="170">
        <f t="shared" si="99"/>
        <v>0</v>
      </c>
      <c r="AQ119" s="170">
        <f t="shared" si="99"/>
        <v>0</v>
      </c>
      <c r="AR119" s="170">
        <f t="shared" si="99"/>
        <v>0</v>
      </c>
      <c r="AS119" s="170">
        <f t="shared" si="99"/>
        <v>0</v>
      </c>
      <c r="AT119" s="170">
        <f t="shared" si="99"/>
        <v>0</v>
      </c>
      <c r="AU119" s="170"/>
      <c r="AV119" s="170">
        <f>IF($E119&gt;0,AV$16*($E119),0)</f>
        <v>0</v>
      </c>
      <c r="AW119" s="170">
        <f t="shared" si="93"/>
        <v>0</v>
      </c>
      <c r="AY119" s="162" t="s">
        <v>535</v>
      </c>
      <c r="AZ119" s="162" t="s">
        <v>810</v>
      </c>
      <c r="BA119" s="28">
        <f t="shared" si="74"/>
        <v>0</v>
      </c>
    </row>
    <row r="120" spans="2:53" ht="34.9" x14ac:dyDescent="0.4">
      <c r="B120" s="176" t="s">
        <v>812</v>
      </c>
      <c r="C120" s="162" t="s">
        <v>811</v>
      </c>
      <c r="D120" s="55">
        <f>'[1]Controlli e SOA'!D112</f>
        <v>0</v>
      </c>
      <c r="E120" s="58">
        <f t="shared" si="73"/>
        <v>0</v>
      </c>
      <c r="F120" s="32"/>
      <c r="G120" s="170">
        <f t="shared" si="94"/>
        <v>0</v>
      </c>
      <c r="H120" s="170"/>
      <c r="I120" s="170">
        <f>IF($E120&gt;0,I$16*($E120),0)</f>
        <v>0</v>
      </c>
      <c r="J120" s="170"/>
      <c r="K120" s="170">
        <f t="shared" si="100"/>
        <v>0</v>
      </c>
      <c r="L120" s="170">
        <f t="shared" si="100"/>
        <v>0</v>
      </c>
      <c r="M120" s="170">
        <f t="shared" si="100"/>
        <v>0</v>
      </c>
      <c r="N120" s="170"/>
      <c r="O120" s="170">
        <f t="shared" si="95"/>
        <v>0</v>
      </c>
      <c r="P120" s="170">
        <f t="shared" si="95"/>
        <v>0</v>
      </c>
      <c r="Q120" s="170"/>
      <c r="R120" s="170"/>
      <c r="S120" s="170">
        <f t="shared" si="96"/>
        <v>0</v>
      </c>
      <c r="T120" s="170">
        <f t="shared" si="96"/>
        <v>0</v>
      </c>
      <c r="U120" s="170">
        <f t="shared" si="96"/>
        <v>0</v>
      </c>
      <c r="V120" s="170"/>
      <c r="W120" s="170">
        <f>IF($E120&gt;0,W$16*($E120),0)</f>
        <v>0</v>
      </c>
      <c r="X120" s="170">
        <f t="shared" si="92"/>
        <v>0</v>
      </c>
      <c r="Y120" s="170">
        <f t="shared" si="97"/>
        <v>0</v>
      </c>
      <c r="Z120" s="170">
        <f t="shared" si="97"/>
        <v>0</v>
      </c>
      <c r="AA120" s="170">
        <f t="shared" si="97"/>
        <v>0</v>
      </c>
      <c r="AB120" s="170">
        <f t="shared" si="97"/>
        <v>0</v>
      </c>
      <c r="AC120" s="170">
        <f t="shared" si="97"/>
        <v>0</v>
      </c>
      <c r="AD120" s="170">
        <f t="shared" si="97"/>
        <v>0</v>
      </c>
      <c r="AE120" s="170">
        <f t="shared" si="97"/>
        <v>0</v>
      </c>
      <c r="AF120" s="170">
        <f>IF($E120&gt;0,AF$16*($E120),0)</f>
        <v>0</v>
      </c>
      <c r="AG120" s="170"/>
      <c r="AH120" s="170">
        <f t="shared" si="98"/>
        <v>0</v>
      </c>
      <c r="AI120" s="170">
        <f t="shared" si="98"/>
        <v>0</v>
      </c>
      <c r="AJ120" s="170">
        <f t="shared" si="98"/>
        <v>0</v>
      </c>
      <c r="AK120" s="170">
        <f t="shared" si="101"/>
        <v>0</v>
      </c>
      <c r="AL120" s="170">
        <f t="shared" si="99"/>
        <v>0</v>
      </c>
      <c r="AM120" s="170">
        <f t="shared" si="99"/>
        <v>0</v>
      </c>
      <c r="AN120" s="170">
        <f t="shared" si="99"/>
        <v>0</v>
      </c>
      <c r="AO120" s="170">
        <f t="shared" si="99"/>
        <v>0</v>
      </c>
      <c r="AP120" s="170">
        <f t="shared" si="99"/>
        <v>0</v>
      </c>
      <c r="AQ120" s="170">
        <f t="shared" si="99"/>
        <v>0</v>
      </c>
      <c r="AR120" s="170">
        <f t="shared" si="99"/>
        <v>0</v>
      </c>
      <c r="AS120" s="170">
        <f t="shared" si="99"/>
        <v>0</v>
      </c>
      <c r="AT120" s="170">
        <f t="shared" si="99"/>
        <v>0</v>
      </c>
      <c r="AU120" s="170"/>
      <c r="AV120" s="170">
        <f>IF($E120&gt;0,AV$16*($E120),0)</f>
        <v>0</v>
      </c>
      <c r="AW120" s="170">
        <f t="shared" si="93"/>
        <v>0</v>
      </c>
      <c r="AY120" s="176" t="s">
        <v>812</v>
      </c>
      <c r="AZ120" s="162" t="s">
        <v>811</v>
      </c>
      <c r="BA120" s="28">
        <f t="shared" si="74"/>
        <v>0</v>
      </c>
    </row>
    <row r="121" spans="2:53" ht="34.9" x14ac:dyDescent="0.4">
      <c r="B121" s="162" t="s">
        <v>536</v>
      </c>
      <c r="C121" s="162" t="s">
        <v>813</v>
      </c>
      <c r="D121" s="55">
        <f>'Controls and SOA'!D114</f>
        <v>0</v>
      </c>
      <c r="E121" s="58">
        <f t="shared" si="73"/>
        <v>0</v>
      </c>
      <c r="F121" s="32"/>
      <c r="G121" s="170">
        <f t="shared" si="94"/>
        <v>0</v>
      </c>
      <c r="H121" s="170"/>
      <c r="I121" s="170"/>
      <c r="J121" s="170"/>
      <c r="K121" s="170">
        <f t="shared" si="100"/>
        <v>0</v>
      </c>
      <c r="L121" s="170">
        <f t="shared" si="100"/>
        <v>0</v>
      </c>
      <c r="M121" s="170">
        <f t="shared" si="100"/>
        <v>0</v>
      </c>
      <c r="N121" s="170"/>
      <c r="O121" s="170"/>
      <c r="P121" s="170"/>
      <c r="Q121" s="170">
        <f t="shared" ref="Q121:R135" si="102">IF($E121&gt;0,Q$16*($E121),0)</f>
        <v>0</v>
      </c>
      <c r="R121" s="170">
        <f t="shared" si="102"/>
        <v>0</v>
      </c>
      <c r="S121" s="170"/>
      <c r="T121" s="170">
        <f t="shared" ref="T121:U135" si="103">IF($E121&gt;0,T$16*($E121),0)</f>
        <v>0</v>
      </c>
      <c r="U121" s="170">
        <f t="shared" si="103"/>
        <v>0</v>
      </c>
      <c r="V121" s="170"/>
      <c r="W121" s="170"/>
      <c r="X121" s="170">
        <f t="shared" si="92"/>
        <v>0</v>
      </c>
      <c r="Y121" s="170"/>
      <c r="Z121" s="170"/>
      <c r="AA121" s="170"/>
      <c r="AB121" s="170"/>
      <c r="AC121" s="170"/>
      <c r="AD121" s="170">
        <f>IF($E121&gt;0,AD$16*($E121),0)</f>
        <v>0</v>
      </c>
      <c r="AE121" s="170"/>
      <c r="AF121" s="170"/>
      <c r="AG121" s="170"/>
      <c r="AH121" s="170"/>
      <c r="AI121" s="170"/>
      <c r="AJ121" s="170"/>
      <c r="AK121" s="170">
        <f t="shared" si="101"/>
        <v>0</v>
      </c>
      <c r="AL121" s="170"/>
      <c r="AM121" s="170">
        <f>IF($E121&gt;0,AM$16*($E121),0)</f>
        <v>0</v>
      </c>
      <c r="AN121" s="170"/>
      <c r="AO121" s="170">
        <f>IF($E121&gt;0,AO$16*($E121),0)</f>
        <v>0</v>
      </c>
      <c r="AP121" s="170">
        <f>IF($E121&gt;0,AP$16*($E121),0)</f>
        <v>0</v>
      </c>
      <c r="AQ121" s="170">
        <f>IF($E121&gt;0,AQ$16*($E121),0)</f>
        <v>0</v>
      </c>
      <c r="AR121" s="170"/>
      <c r="AS121" s="170"/>
      <c r="AT121" s="170"/>
      <c r="AU121" s="170"/>
      <c r="AV121" s="170"/>
      <c r="AW121" s="170">
        <f t="shared" si="93"/>
        <v>0</v>
      </c>
      <c r="AY121" s="162" t="s">
        <v>536</v>
      </c>
      <c r="AZ121" s="162" t="s">
        <v>813</v>
      </c>
      <c r="BA121" s="28">
        <f t="shared" si="74"/>
        <v>0</v>
      </c>
    </row>
    <row r="122" spans="2:53" ht="34.9" x14ac:dyDescent="0.4">
      <c r="B122" s="162" t="s">
        <v>537</v>
      </c>
      <c r="C122" s="162" t="s">
        <v>814</v>
      </c>
      <c r="D122" s="55">
        <f>'Controls and SOA'!D115</f>
        <v>0</v>
      </c>
      <c r="E122" s="58">
        <f t="shared" si="73"/>
        <v>0</v>
      </c>
      <c r="F122" s="32"/>
      <c r="G122" s="170">
        <f t="shared" si="94"/>
        <v>0</v>
      </c>
      <c r="H122" s="170"/>
      <c r="I122" s="170"/>
      <c r="J122" s="170"/>
      <c r="K122" s="170">
        <f t="shared" si="100"/>
        <v>0</v>
      </c>
      <c r="L122" s="170">
        <f t="shared" si="100"/>
        <v>0</v>
      </c>
      <c r="M122" s="170">
        <f t="shared" si="100"/>
        <v>0</v>
      </c>
      <c r="N122" s="170"/>
      <c r="O122" s="170"/>
      <c r="P122" s="170"/>
      <c r="Q122" s="170">
        <f t="shared" si="102"/>
        <v>0</v>
      </c>
      <c r="R122" s="170">
        <f t="shared" si="102"/>
        <v>0</v>
      </c>
      <c r="S122" s="170"/>
      <c r="T122" s="170">
        <f t="shared" si="103"/>
        <v>0</v>
      </c>
      <c r="U122" s="170">
        <f t="shared" si="103"/>
        <v>0</v>
      </c>
      <c r="V122" s="170"/>
      <c r="W122" s="170"/>
      <c r="X122" s="170"/>
      <c r="Y122" s="170"/>
      <c r="Z122" s="170"/>
      <c r="AA122" s="170"/>
      <c r="AB122" s="170"/>
      <c r="AC122" s="170"/>
      <c r="AD122" s="170"/>
      <c r="AE122" s="170"/>
      <c r="AF122" s="170"/>
      <c r="AG122" s="170"/>
      <c r="AH122" s="170"/>
      <c r="AI122" s="170"/>
      <c r="AJ122" s="170"/>
      <c r="AK122" s="170">
        <f t="shared" si="101"/>
        <v>0</v>
      </c>
      <c r="AL122" s="170"/>
      <c r="AM122" s="170"/>
      <c r="AN122" s="170"/>
      <c r="AO122" s="170"/>
      <c r="AP122" s="170"/>
      <c r="AQ122" s="170">
        <f t="shared" ref="AQ122:AR130" si="104">IF($E122&gt;0,AQ$16*($E122),0)</f>
        <v>0</v>
      </c>
      <c r="AR122" s="170"/>
      <c r="AS122" s="170"/>
      <c r="AT122" s="170"/>
      <c r="AU122" s="170"/>
      <c r="AV122" s="170"/>
      <c r="AW122" s="170"/>
      <c r="AY122" s="162" t="s">
        <v>537</v>
      </c>
      <c r="AZ122" s="162" t="s">
        <v>814</v>
      </c>
      <c r="BA122" s="28">
        <f t="shared" si="74"/>
        <v>0</v>
      </c>
    </row>
    <row r="123" spans="2:53" ht="46.5" x14ac:dyDescent="0.4">
      <c r="B123" s="162" t="s">
        <v>538</v>
      </c>
      <c r="C123" s="162" t="s">
        <v>815</v>
      </c>
      <c r="D123" s="55">
        <f>'Controls and SOA'!D116</f>
        <v>0</v>
      </c>
      <c r="E123" s="58">
        <f t="shared" si="73"/>
        <v>0</v>
      </c>
      <c r="F123" s="32"/>
      <c r="G123" s="170">
        <f t="shared" si="94"/>
        <v>0</v>
      </c>
      <c r="H123" s="170">
        <f t="shared" ref="H123:K135" si="105">IF($E123&gt;0,H$16*($E123),0)</f>
        <v>0</v>
      </c>
      <c r="I123" s="170">
        <f t="shared" si="105"/>
        <v>0</v>
      </c>
      <c r="J123" s="170">
        <f t="shared" si="105"/>
        <v>0</v>
      </c>
      <c r="K123" s="170">
        <f t="shared" si="105"/>
        <v>0</v>
      </c>
      <c r="L123" s="170"/>
      <c r="M123" s="170"/>
      <c r="N123" s="170">
        <f t="shared" ref="N123:P135" si="106">IF($E123&gt;0,N$16*($E123),0)</f>
        <v>0</v>
      </c>
      <c r="O123" s="170">
        <f t="shared" si="106"/>
        <v>0</v>
      </c>
      <c r="P123" s="170">
        <f t="shared" si="106"/>
        <v>0</v>
      </c>
      <c r="Q123" s="170">
        <f t="shared" si="102"/>
        <v>0</v>
      </c>
      <c r="R123" s="170">
        <f t="shared" si="102"/>
        <v>0</v>
      </c>
      <c r="S123" s="170">
        <f t="shared" ref="S123:S135" si="107">IF($E123&gt;0,S$16*($E123),0)</f>
        <v>0</v>
      </c>
      <c r="T123" s="170">
        <f t="shared" si="103"/>
        <v>0</v>
      </c>
      <c r="U123" s="170">
        <f t="shared" si="103"/>
        <v>0</v>
      </c>
      <c r="V123" s="170"/>
      <c r="W123" s="170">
        <f t="shared" ref="W123:Z130" si="108">IF($E123&gt;0,W$16*($E123),0)</f>
        <v>0</v>
      </c>
      <c r="X123" s="170">
        <f t="shared" si="108"/>
        <v>0</v>
      </c>
      <c r="Y123" s="170">
        <f t="shared" si="108"/>
        <v>0</v>
      </c>
      <c r="Z123" s="170">
        <f t="shared" si="108"/>
        <v>0</v>
      </c>
      <c r="AA123" s="170"/>
      <c r="AB123" s="170"/>
      <c r="AC123" s="170"/>
      <c r="AD123" s="170">
        <f t="shared" ref="AD123:AJ130" si="109">IF($E123&gt;0,AD$16*($E123),0)</f>
        <v>0</v>
      </c>
      <c r="AE123" s="170">
        <f t="shared" si="109"/>
        <v>0</v>
      </c>
      <c r="AF123" s="170">
        <f t="shared" si="109"/>
        <v>0</v>
      </c>
      <c r="AG123" s="170">
        <f t="shared" si="109"/>
        <v>0</v>
      </c>
      <c r="AH123" s="170">
        <f t="shared" si="109"/>
        <v>0</v>
      </c>
      <c r="AI123" s="170">
        <f t="shared" si="109"/>
        <v>0</v>
      </c>
      <c r="AJ123" s="170">
        <f t="shared" si="109"/>
        <v>0</v>
      </c>
      <c r="AK123" s="170">
        <f t="shared" si="101"/>
        <v>0</v>
      </c>
      <c r="AL123" s="170">
        <f t="shared" ref="AL123:AP130" si="110">IF($E123&gt;0,AL$16*($E123),0)</f>
        <v>0</v>
      </c>
      <c r="AM123" s="170">
        <f t="shared" si="110"/>
        <v>0</v>
      </c>
      <c r="AN123" s="170">
        <f t="shared" si="110"/>
        <v>0</v>
      </c>
      <c r="AO123" s="170">
        <f t="shared" si="110"/>
        <v>0</v>
      </c>
      <c r="AP123" s="170">
        <f t="shared" si="110"/>
        <v>0</v>
      </c>
      <c r="AQ123" s="170">
        <f t="shared" si="104"/>
        <v>0</v>
      </c>
      <c r="AR123" s="170">
        <f t="shared" si="104"/>
        <v>0</v>
      </c>
      <c r="AS123" s="170">
        <f t="shared" ref="AS123:AW130" si="111">IF($E123&gt;0,AS$16*($E123),0)</f>
        <v>0</v>
      </c>
      <c r="AT123" s="170">
        <f t="shared" si="111"/>
        <v>0</v>
      </c>
      <c r="AU123" s="170">
        <f t="shared" si="111"/>
        <v>0</v>
      </c>
      <c r="AV123" s="170">
        <f t="shared" si="111"/>
        <v>0</v>
      </c>
      <c r="AW123" s="170">
        <f t="shared" si="111"/>
        <v>0</v>
      </c>
      <c r="AY123" s="162" t="s">
        <v>538</v>
      </c>
      <c r="AZ123" s="162" t="s">
        <v>815</v>
      </c>
      <c r="BA123" s="28">
        <f t="shared" si="74"/>
        <v>0</v>
      </c>
    </row>
    <row r="124" spans="2:53" ht="23.25" x14ac:dyDescent="0.4">
      <c r="B124" s="162" t="s">
        <v>539</v>
      </c>
      <c r="C124" s="162" t="s">
        <v>816</v>
      </c>
      <c r="D124" s="55">
        <f>'Controls and SOA'!D117</f>
        <v>0</v>
      </c>
      <c r="E124" s="58">
        <f t="shared" ref="E124:E144" si="112">IF(D124="NA", 0, IF(D124=0,0,5-D124))</f>
        <v>0</v>
      </c>
      <c r="F124" s="32"/>
      <c r="G124" s="170">
        <f t="shared" si="94"/>
        <v>0</v>
      </c>
      <c r="H124" s="170">
        <f t="shared" si="105"/>
        <v>0</v>
      </c>
      <c r="I124" s="170">
        <f t="shared" si="105"/>
        <v>0</v>
      </c>
      <c r="J124" s="170">
        <f t="shared" si="105"/>
        <v>0</v>
      </c>
      <c r="K124" s="170">
        <f t="shared" si="105"/>
        <v>0</v>
      </c>
      <c r="L124" s="170"/>
      <c r="M124" s="170"/>
      <c r="N124" s="170">
        <f t="shared" si="106"/>
        <v>0</v>
      </c>
      <c r="O124" s="170">
        <f t="shared" si="106"/>
        <v>0</v>
      </c>
      <c r="P124" s="170">
        <f t="shared" si="106"/>
        <v>0</v>
      </c>
      <c r="Q124" s="170">
        <f t="shared" si="102"/>
        <v>0</v>
      </c>
      <c r="R124" s="170">
        <f t="shared" si="102"/>
        <v>0</v>
      </c>
      <c r="S124" s="170">
        <f t="shared" si="107"/>
        <v>0</v>
      </c>
      <c r="T124" s="170">
        <f t="shared" si="103"/>
        <v>0</v>
      </c>
      <c r="U124" s="170">
        <f t="shared" si="103"/>
        <v>0</v>
      </c>
      <c r="V124" s="170"/>
      <c r="W124" s="170">
        <f t="shared" si="108"/>
        <v>0</v>
      </c>
      <c r="X124" s="170">
        <f t="shared" si="108"/>
        <v>0</v>
      </c>
      <c r="Y124" s="170">
        <f t="shared" si="108"/>
        <v>0</v>
      </c>
      <c r="Z124" s="170">
        <f t="shared" si="108"/>
        <v>0</v>
      </c>
      <c r="AA124" s="170"/>
      <c r="AB124" s="170"/>
      <c r="AC124" s="170"/>
      <c r="AD124" s="170">
        <f t="shared" si="109"/>
        <v>0</v>
      </c>
      <c r="AE124" s="170">
        <f t="shared" si="109"/>
        <v>0</v>
      </c>
      <c r="AF124" s="170">
        <f t="shared" si="109"/>
        <v>0</v>
      </c>
      <c r="AG124" s="170">
        <f t="shared" si="109"/>
        <v>0</v>
      </c>
      <c r="AH124" s="170">
        <f t="shared" si="109"/>
        <v>0</v>
      </c>
      <c r="AI124" s="170">
        <f t="shared" si="109"/>
        <v>0</v>
      </c>
      <c r="AJ124" s="170">
        <f t="shared" si="109"/>
        <v>0</v>
      </c>
      <c r="AK124" s="170">
        <f t="shared" si="101"/>
        <v>0</v>
      </c>
      <c r="AL124" s="170">
        <f t="shared" si="110"/>
        <v>0</v>
      </c>
      <c r="AM124" s="170">
        <f t="shared" si="110"/>
        <v>0</v>
      </c>
      <c r="AN124" s="170">
        <f t="shared" si="110"/>
        <v>0</v>
      </c>
      <c r="AO124" s="170">
        <f t="shared" si="110"/>
        <v>0</v>
      </c>
      <c r="AP124" s="170">
        <f t="shared" si="110"/>
        <v>0</v>
      </c>
      <c r="AQ124" s="170">
        <f t="shared" si="104"/>
        <v>0</v>
      </c>
      <c r="AR124" s="170">
        <f t="shared" si="104"/>
        <v>0</v>
      </c>
      <c r="AS124" s="170">
        <f t="shared" si="111"/>
        <v>0</v>
      </c>
      <c r="AT124" s="170">
        <f t="shared" si="111"/>
        <v>0</v>
      </c>
      <c r="AU124" s="170">
        <f t="shared" si="111"/>
        <v>0</v>
      </c>
      <c r="AV124" s="170">
        <f t="shared" si="111"/>
        <v>0</v>
      </c>
      <c r="AW124" s="170">
        <f t="shared" si="111"/>
        <v>0</v>
      </c>
      <c r="AY124" s="162" t="s">
        <v>539</v>
      </c>
      <c r="AZ124" s="162" t="s">
        <v>816</v>
      </c>
      <c r="BA124" s="28">
        <f t="shared" si="74"/>
        <v>0</v>
      </c>
    </row>
    <row r="125" spans="2:53" ht="23.25" x14ac:dyDescent="0.4">
      <c r="B125" s="162" t="s">
        <v>540</v>
      </c>
      <c r="C125" s="162" t="s">
        <v>817</v>
      </c>
      <c r="D125" s="55">
        <f>'Controls and SOA'!D118</f>
        <v>0</v>
      </c>
      <c r="E125" s="58">
        <f t="shared" si="112"/>
        <v>0</v>
      </c>
      <c r="F125" s="32"/>
      <c r="G125" s="170">
        <f t="shared" si="94"/>
        <v>0</v>
      </c>
      <c r="H125" s="170">
        <f t="shared" si="105"/>
        <v>0</v>
      </c>
      <c r="I125" s="170">
        <f t="shared" si="105"/>
        <v>0</v>
      </c>
      <c r="J125" s="170">
        <f t="shared" si="105"/>
        <v>0</v>
      </c>
      <c r="K125" s="170">
        <f t="shared" si="105"/>
        <v>0</v>
      </c>
      <c r="L125" s="170"/>
      <c r="M125" s="170"/>
      <c r="N125" s="170">
        <f t="shared" si="106"/>
        <v>0</v>
      </c>
      <c r="O125" s="170">
        <f t="shared" si="106"/>
        <v>0</v>
      </c>
      <c r="P125" s="170">
        <f t="shared" si="106"/>
        <v>0</v>
      </c>
      <c r="Q125" s="170">
        <f t="shared" si="102"/>
        <v>0</v>
      </c>
      <c r="R125" s="170">
        <f t="shared" si="102"/>
        <v>0</v>
      </c>
      <c r="S125" s="170">
        <f t="shared" si="107"/>
        <v>0</v>
      </c>
      <c r="T125" s="170">
        <f t="shared" si="103"/>
        <v>0</v>
      </c>
      <c r="U125" s="170">
        <f t="shared" si="103"/>
        <v>0</v>
      </c>
      <c r="V125" s="170"/>
      <c r="W125" s="170">
        <f t="shared" si="108"/>
        <v>0</v>
      </c>
      <c r="X125" s="170">
        <f t="shared" si="108"/>
        <v>0</v>
      </c>
      <c r="Y125" s="170">
        <f t="shared" si="108"/>
        <v>0</v>
      </c>
      <c r="Z125" s="170">
        <f t="shared" si="108"/>
        <v>0</v>
      </c>
      <c r="AA125" s="170"/>
      <c r="AB125" s="170"/>
      <c r="AC125" s="170"/>
      <c r="AD125" s="170">
        <f t="shared" si="109"/>
        <v>0</v>
      </c>
      <c r="AE125" s="170">
        <f t="shared" si="109"/>
        <v>0</v>
      </c>
      <c r="AF125" s="170">
        <f t="shared" si="109"/>
        <v>0</v>
      </c>
      <c r="AG125" s="170">
        <f t="shared" si="109"/>
        <v>0</v>
      </c>
      <c r="AH125" s="170">
        <f t="shared" si="109"/>
        <v>0</v>
      </c>
      <c r="AI125" s="170">
        <f t="shared" si="109"/>
        <v>0</v>
      </c>
      <c r="AJ125" s="170">
        <f t="shared" si="109"/>
        <v>0</v>
      </c>
      <c r="AK125" s="170">
        <f t="shared" si="101"/>
        <v>0</v>
      </c>
      <c r="AL125" s="170">
        <f t="shared" si="110"/>
        <v>0</v>
      </c>
      <c r="AM125" s="170">
        <f t="shared" si="110"/>
        <v>0</v>
      </c>
      <c r="AN125" s="170">
        <f t="shared" si="110"/>
        <v>0</v>
      </c>
      <c r="AO125" s="170">
        <f t="shared" si="110"/>
        <v>0</v>
      </c>
      <c r="AP125" s="170">
        <f t="shared" si="110"/>
        <v>0</v>
      </c>
      <c r="AQ125" s="170">
        <f t="shared" si="104"/>
        <v>0</v>
      </c>
      <c r="AR125" s="170">
        <f t="shared" si="104"/>
        <v>0</v>
      </c>
      <c r="AS125" s="170">
        <f t="shared" si="111"/>
        <v>0</v>
      </c>
      <c r="AT125" s="170">
        <f t="shared" si="111"/>
        <v>0</v>
      </c>
      <c r="AU125" s="170">
        <f t="shared" si="111"/>
        <v>0</v>
      </c>
      <c r="AV125" s="170">
        <f t="shared" si="111"/>
        <v>0</v>
      </c>
      <c r="AW125" s="170">
        <f t="shared" si="111"/>
        <v>0</v>
      </c>
      <c r="AY125" s="162" t="s">
        <v>540</v>
      </c>
      <c r="AZ125" s="162" t="s">
        <v>817</v>
      </c>
      <c r="BA125" s="28">
        <f t="shared" si="74"/>
        <v>0</v>
      </c>
    </row>
    <row r="126" spans="2:53" ht="34.9" x14ac:dyDescent="0.4">
      <c r="B126" s="162" t="s">
        <v>541</v>
      </c>
      <c r="C126" s="162" t="s">
        <v>818</v>
      </c>
      <c r="D126" s="55">
        <f>'Controls and SOA'!D119</f>
        <v>0</v>
      </c>
      <c r="E126" s="58">
        <f t="shared" si="112"/>
        <v>0</v>
      </c>
      <c r="F126" s="32"/>
      <c r="G126" s="170">
        <f t="shared" si="94"/>
        <v>0</v>
      </c>
      <c r="H126" s="170">
        <f t="shared" si="105"/>
        <v>0</v>
      </c>
      <c r="I126" s="170">
        <f t="shared" si="105"/>
        <v>0</v>
      </c>
      <c r="J126" s="170">
        <f t="shared" si="105"/>
        <v>0</v>
      </c>
      <c r="K126" s="170">
        <f t="shared" si="105"/>
        <v>0</v>
      </c>
      <c r="L126" s="170"/>
      <c r="M126" s="170"/>
      <c r="N126" s="170">
        <f t="shared" si="106"/>
        <v>0</v>
      </c>
      <c r="O126" s="170">
        <f t="shared" si="106"/>
        <v>0</v>
      </c>
      <c r="P126" s="170">
        <f t="shared" si="106"/>
        <v>0</v>
      </c>
      <c r="Q126" s="170">
        <f t="shared" si="102"/>
        <v>0</v>
      </c>
      <c r="R126" s="170">
        <f t="shared" si="102"/>
        <v>0</v>
      </c>
      <c r="S126" s="170">
        <f t="shared" si="107"/>
        <v>0</v>
      </c>
      <c r="T126" s="170">
        <f t="shared" si="103"/>
        <v>0</v>
      </c>
      <c r="U126" s="170">
        <f t="shared" si="103"/>
        <v>0</v>
      </c>
      <c r="V126" s="170"/>
      <c r="W126" s="170">
        <f t="shared" si="108"/>
        <v>0</v>
      </c>
      <c r="X126" s="170">
        <f t="shared" si="108"/>
        <v>0</v>
      </c>
      <c r="Y126" s="170">
        <f t="shared" si="108"/>
        <v>0</v>
      </c>
      <c r="Z126" s="170">
        <f t="shared" si="108"/>
        <v>0</v>
      </c>
      <c r="AA126" s="170"/>
      <c r="AB126" s="170"/>
      <c r="AC126" s="170"/>
      <c r="AD126" s="170">
        <f t="shared" si="109"/>
        <v>0</v>
      </c>
      <c r="AE126" s="170">
        <f t="shared" si="109"/>
        <v>0</v>
      </c>
      <c r="AF126" s="170">
        <f t="shared" si="109"/>
        <v>0</v>
      </c>
      <c r="AG126" s="170">
        <f t="shared" si="109"/>
        <v>0</v>
      </c>
      <c r="AH126" s="170">
        <f t="shared" si="109"/>
        <v>0</v>
      </c>
      <c r="AI126" s="170">
        <f t="shared" si="109"/>
        <v>0</v>
      </c>
      <c r="AJ126" s="170">
        <f t="shared" si="109"/>
        <v>0</v>
      </c>
      <c r="AK126" s="170">
        <f t="shared" si="101"/>
        <v>0</v>
      </c>
      <c r="AL126" s="170">
        <f t="shared" si="110"/>
        <v>0</v>
      </c>
      <c r="AM126" s="170">
        <f t="shared" si="110"/>
        <v>0</v>
      </c>
      <c r="AN126" s="170">
        <f t="shared" si="110"/>
        <v>0</v>
      </c>
      <c r="AO126" s="170">
        <f t="shared" si="110"/>
        <v>0</v>
      </c>
      <c r="AP126" s="170">
        <f t="shared" si="110"/>
        <v>0</v>
      </c>
      <c r="AQ126" s="170">
        <f t="shared" si="104"/>
        <v>0</v>
      </c>
      <c r="AR126" s="170">
        <f t="shared" si="104"/>
        <v>0</v>
      </c>
      <c r="AS126" s="170">
        <f t="shared" si="111"/>
        <v>0</v>
      </c>
      <c r="AT126" s="170">
        <f t="shared" si="111"/>
        <v>0</v>
      </c>
      <c r="AU126" s="170">
        <f t="shared" si="111"/>
        <v>0</v>
      </c>
      <c r="AV126" s="170">
        <f t="shared" si="111"/>
        <v>0</v>
      </c>
      <c r="AW126" s="170">
        <f t="shared" si="111"/>
        <v>0</v>
      </c>
      <c r="AY126" s="162" t="s">
        <v>541</v>
      </c>
      <c r="AZ126" s="162" t="s">
        <v>818</v>
      </c>
      <c r="BA126" s="28">
        <f t="shared" si="74"/>
        <v>0</v>
      </c>
    </row>
    <row r="127" spans="2:53" ht="23.25" x14ac:dyDescent="0.4">
      <c r="B127" s="162" t="s">
        <v>542</v>
      </c>
      <c r="C127" s="162" t="s">
        <v>819</v>
      </c>
      <c r="D127" s="55">
        <f>'Controls and SOA'!D120</f>
        <v>0</v>
      </c>
      <c r="E127" s="58">
        <f t="shared" si="112"/>
        <v>0</v>
      </c>
      <c r="F127" s="32"/>
      <c r="G127" s="170">
        <f t="shared" si="94"/>
        <v>0</v>
      </c>
      <c r="H127" s="170">
        <f t="shared" si="105"/>
        <v>0</v>
      </c>
      <c r="I127" s="170">
        <f t="shared" si="105"/>
        <v>0</v>
      </c>
      <c r="J127" s="170">
        <f t="shared" si="105"/>
        <v>0</v>
      </c>
      <c r="K127" s="170">
        <f t="shared" si="105"/>
        <v>0</v>
      </c>
      <c r="L127" s="170"/>
      <c r="M127" s="170"/>
      <c r="N127" s="170">
        <f t="shared" si="106"/>
        <v>0</v>
      </c>
      <c r="O127" s="170">
        <f t="shared" si="106"/>
        <v>0</v>
      </c>
      <c r="P127" s="170">
        <f t="shared" si="106"/>
        <v>0</v>
      </c>
      <c r="Q127" s="170">
        <f t="shared" si="102"/>
        <v>0</v>
      </c>
      <c r="R127" s="170">
        <f t="shared" si="102"/>
        <v>0</v>
      </c>
      <c r="S127" s="170">
        <f t="shared" si="107"/>
        <v>0</v>
      </c>
      <c r="T127" s="170">
        <f t="shared" si="103"/>
        <v>0</v>
      </c>
      <c r="U127" s="170">
        <f t="shared" si="103"/>
        <v>0</v>
      </c>
      <c r="V127" s="170"/>
      <c r="W127" s="170">
        <f t="shared" si="108"/>
        <v>0</v>
      </c>
      <c r="X127" s="170">
        <f t="shared" si="108"/>
        <v>0</v>
      </c>
      <c r="Y127" s="170">
        <f t="shared" si="108"/>
        <v>0</v>
      </c>
      <c r="Z127" s="170">
        <f t="shared" si="108"/>
        <v>0</v>
      </c>
      <c r="AA127" s="170"/>
      <c r="AB127" s="170"/>
      <c r="AC127" s="170"/>
      <c r="AD127" s="170">
        <f t="shared" si="109"/>
        <v>0</v>
      </c>
      <c r="AE127" s="170">
        <f t="shared" si="109"/>
        <v>0</v>
      </c>
      <c r="AF127" s="170">
        <f t="shared" si="109"/>
        <v>0</v>
      </c>
      <c r="AG127" s="170">
        <f t="shared" si="109"/>
        <v>0</v>
      </c>
      <c r="AH127" s="170">
        <f t="shared" si="109"/>
        <v>0</v>
      </c>
      <c r="AI127" s="170">
        <f t="shared" si="109"/>
        <v>0</v>
      </c>
      <c r="AJ127" s="170">
        <f t="shared" si="109"/>
        <v>0</v>
      </c>
      <c r="AK127" s="170">
        <f t="shared" si="101"/>
        <v>0</v>
      </c>
      <c r="AL127" s="170">
        <f t="shared" si="110"/>
        <v>0</v>
      </c>
      <c r="AM127" s="170">
        <f t="shared" si="110"/>
        <v>0</v>
      </c>
      <c r="AN127" s="170">
        <f t="shared" si="110"/>
        <v>0</v>
      </c>
      <c r="AO127" s="170">
        <f t="shared" si="110"/>
        <v>0</v>
      </c>
      <c r="AP127" s="170">
        <f t="shared" si="110"/>
        <v>0</v>
      </c>
      <c r="AQ127" s="170">
        <f t="shared" si="104"/>
        <v>0</v>
      </c>
      <c r="AR127" s="170">
        <f t="shared" si="104"/>
        <v>0</v>
      </c>
      <c r="AS127" s="170">
        <f t="shared" si="111"/>
        <v>0</v>
      </c>
      <c r="AT127" s="170">
        <f t="shared" si="111"/>
        <v>0</v>
      </c>
      <c r="AU127" s="170">
        <f t="shared" si="111"/>
        <v>0</v>
      </c>
      <c r="AV127" s="170">
        <f t="shared" si="111"/>
        <v>0</v>
      </c>
      <c r="AW127" s="170">
        <f t="shared" si="111"/>
        <v>0</v>
      </c>
      <c r="AY127" s="162" t="s">
        <v>542</v>
      </c>
      <c r="AZ127" s="162" t="s">
        <v>819</v>
      </c>
      <c r="BA127" s="28">
        <f t="shared" si="74"/>
        <v>0</v>
      </c>
    </row>
    <row r="128" spans="2:53" ht="23.25" x14ac:dyDescent="0.4">
      <c r="B128" s="162" t="s">
        <v>543</v>
      </c>
      <c r="C128" s="162" t="s">
        <v>820</v>
      </c>
      <c r="D128" s="55">
        <f>'Controls and SOA'!D121</f>
        <v>0</v>
      </c>
      <c r="E128" s="58">
        <f t="shared" si="112"/>
        <v>0</v>
      </c>
      <c r="F128" s="32"/>
      <c r="G128" s="170">
        <f t="shared" si="94"/>
        <v>0</v>
      </c>
      <c r="H128" s="170">
        <f t="shared" si="105"/>
        <v>0</v>
      </c>
      <c r="I128" s="170">
        <f t="shared" si="105"/>
        <v>0</v>
      </c>
      <c r="J128" s="170">
        <f t="shared" si="105"/>
        <v>0</v>
      </c>
      <c r="K128" s="170">
        <f t="shared" si="105"/>
        <v>0</v>
      </c>
      <c r="L128" s="170"/>
      <c r="M128" s="170"/>
      <c r="N128" s="170">
        <f t="shared" si="106"/>
        <v>0</v>
      </c>
      <c r="O128" s="170">
        <f t="shared" si="106"/>
        <v>0</v>
      </c>
      <c r="P128" s="170">
        <f t="shared" si="106"/>
        <v>0</v>
      </c>
      <c r="Q128" s="170">
        <f t="shared" si="102"/>
        <v>0</v>
      </c>
      <c r="R128" s="170">
        <f t="shared" si="102"/>
        <v>0</v>
      </c>
      <c r="S128" s="170">
        <f t="shared" si="107"/>
        <v>0</v>
      </c>
      <c r="T128" s="170">
        <f t="shared" si="103"/>
        <v>0</v>
      </c>
      <c r="U128" s="170">
        <f t="shared" si="103"/>
        <v>0</v>
      </c>
      <c r="V128" s="170"/>
      <c r="W128" s="170">
        <f t="shared" si="108"/>
        <v>0</v>
      </c>
      <c r="X128" s="170">
        <f t="shared" si="108"/>
        <v>0</v>
      </c>
      <c r="Y128" s="170">
        <f t="shared" si="108"/>
        <v>0</v>
      </c>
      <c r="Z128" s="170">
        <f t="shared" si="108"/>
        <v>0</v>
      </c>
      <c r="AA128" s="170"/>
      <c r="AB128" s="170"/>
      <c r="AC128" s="170"/>
      <c r="AD128" s="170">
        <f t="shared" si="109"/>
        <v>0</v>
      </c>
      <c r="AE128" s="170">
        <f t="shared" si="109"/>
        <v>0</v>
      </c>
      <c r="AF128" s="170">
        <f t="shared" si="109"/>
        <v>0</v>
      </c>
      <c r="AG128" s="170">
        <f t="shared" si="109"/>
        <v>0</v>
      </c>
      <c r="AH128" s="170">
        <f t="shared" si="109"/>
        <v>0</v>
      </c>
      <c r="AI128" s="170">
        <f t="shared" si="109"/>
        <v>0</v>
      </c>
      <c r="AJ128" s="170">
        <f t="shared" si="109"/>
        <v>0</v>
      </c>
      <c r="AK128" s="170">
        <f t="shared" si="101"/>
        <v>0</v>
      </c>
      <c r="AL128" s="170">
        <f t="shared" si="110"/>
        <v>0</v>
      </c>
      <c r="AM128" s="170">
        <f t="shared" si="110"/>
        <v>0</v>
      </c>
      <c r="AN128" s="170">
        <f t="shared" si="110"/>
        <v>0</v>
      </c>
      <c r="AO128" s="170">
        <f t="shared" si="110"/>
        <v>0</v>
      </c>
      <c r="AP128" s="170">
        <f t="shared" si="110"/>
        <v>0</v>
      </c>
      <c r="AQ128" s="170">
        <f t="shared" si="104"/>
        <v>0</v>
      </c>
      <c r="AR128" s="170">
        <f t="shared" si="104"/>
        <v>0</v>
      </c>
      <c r="AS128" s="170">
        <f t="shared" si="111"/>
        <v>0</v>
      </c>
      <c r="AT128" s="170">
        <f t="shared" si="111"/>
        <v>0</v>
      </c>
      <c r="AU128" s="170">
        <f t="shared" si="111"/>
        <v>0</v>
      </c>
      <c r="AV128" s="170">
        <f t="shared" si="111"/>
        <v>0</v>
      </c>
      <c r="AW128" s="170">
        <f t="shared" si="111"/>
        <v>0</v>
      </c>
      <c r="AY128" s="162" t="s">
        <v>543</v>
      </c>
      <c r="AZ128" s="162" t="s">
        <v>820</v>
      </c>
      <c r="BA128" s="28">
        <f t="shared" si="74"/>
        <v>0</v>
      </c>
    </row>
    <row r="129" spans="2:53" x14ac:dyDescent="0.4">
      <c r="B129" s="162" t="s">
        <v>544</v>
      </c>
      <c r="C129" s="162" t="s">
        <v>821</v>
      </c>
      <c r="D129" s="55">
        <f>'Controls and SOA'!D123</f>
        <v>0</v>
      </c>
      <c r="E129" s="58">
        <f t="shared" si="112"/>
        <v>0</v>
      </c>
      <c r="F129" s="32"/>
      <c r="G129" s="170">
        <f t="shared" si="94"/>
        <v>0</v>
      </c>
      <c r="H129" s="170">
        <f t="shared" si="105"/>
        <v>0</v>
      </c>
      <c r="I129" s="170">
        <f t="shared" si="105"/>
        <v>0</v>
      </c>
      <c r="J129" s="170">
        <f t="shared" si="105"/>
        <v>0</v>
      </c>
      <c r="K129" s="170">
        <f t="shared" si="105"/>
        <v>0</v>
      </c>
      <c r="L129" s="170"/>
      <c r="M129" s="170"/>
      <c r="N129" s="170">
        <f t="shared" si="106"/>
        <v>0</v>
      </c>
      <c r="O129" s="170">
        <f t="shared" si="106"/>
        <v>0</v>
      </c>
      <c r="P129" s="170">
        <f t="shared" si="106"/>
        <v>0</v>
      </c>
      <c r="Q129" s="170">
        <f t="shared" si="102"/>
        <v>0</v>
      </c>
      <c r="R129" s="170">
        <f t="shared" si="102"/>
        <v>0</v>
      </c>
      <c r="S129" s="170">
        <f t="shared" si="107"/>
        <v>0</v>
      </c>
      <c r="T129" s="170">
        <f t="shared" si="103"/>
        <v>0</v>
      </c>
      <c r="U129" s="170">
        <f t="shared" si="103"/>
        <v>0</v>
      </c>
      <c r="V129" s="170"/>
      <c r="W129" s="170">
        <f t="shared" si="108"/>
        <v>0</v>
      </c>
      <c r="X129" s="170">
        <f t="shared" si="108"/>
        <v>0</v>
      </c>
      <c r="Y129" s="170">
        <f t="shared" si="108"/>
        <v>0</v>
      </c>
      <c r="Z129" s="170">
        <f t="shared" si="108"/>
        <v>0</v>
      </c>
      <c r="AA129" s="170"/>
      <c r="AB129" s="170"/>
      <c r="AC129" s="170"/>
      <c r="AD129" s="170">
        <f t="shared" si="109"/>
        <v>0</v>
      </c>
      <c r="AE129" s="170">
        <f t="shared" si="109"/>
        <v>0</v>
      </c>
      <c r="AF129" s="170">
        <f t="shared" si="109"/>
        <v>0</v>
      </c>
      <c r="AG129" s="170">
        <f t="shared" si="109"/>
        <v>0</v>
      </c>
      <c r="AH129" s="170">
        <f t="shared" si="109"/>
        <v>0</v>
      </c>
      <c r="AI129" s="170">
        <f t="shared" si="109"/>
        <v>0</v>
      </c>
      <c r="AJ129" s="170">
        <f t="shared" si="109"/>
        <v>0</v>
      </c>
      <c r="AK129" s="170">
        <f t="shared" si="101"/>
        <v>0</v>
      </c>
      <c r="AL129" s="170">
        <f t="shared" si="110"/>
        <v>0</v>
      </c>
      <c r="AM129" s="170">
        <f t="shared" si="110"/>
        <v>0</v>
      </c>
      <c r="AN129" s="170">
        <f t="shared" si="110"/>
        <v>0</v>
      </c>
      <c r="AO129" s="170">
        <f t="shared" si="110"/>
        <v>0</v>
      </c>
      <c r="AP129" s="170">
        <f t="shared" si="110"/>
        <v>0</v>
      </c>
      <c r="AQ129" s="170">
        <f t="shared" si="104"/>
        <v>0</v>
      </c>
      <c r="AR129" s="170">
        <f t="shared" si="104"/>
        <v>0</v>
      </c>
      <c r="AS129" s="170">
        <f t="shared" si="111"/>
        <v>0</v>
      </c>
      <c r="AT129" s="170">
        <f t="shared" si="111"/>
        <v>0</v>
      </c>
      <c r="AU129" s="170">
        <f t="shared" si="111"/>
        <v>0</v>
      </c>
      <c r="AV129" s="170">
        <f t="shared" si="111"/>
        <v>0</v>
      </c>
      <c r="AW129" s="170">
        <f t="shared" si="111"/>
        <v>0</v>
      </c>
      <c r="AY129" s="162" t="s">
        <v>544</v>
      </c>
      <c r="AZ129" s="162" t="s">
        <v>821</v>
      </c>
      <c r="BA129" s="28">
        <f t="shared" si="74"/>
        <v>0</v>
      </c>
    </row>
    <row r="130" spans="2:53" ht="34.9" x14ac:dyDescent="0.4">
      <c r="B130" s="176" t="s">
        <v>823</v>
      </c>
      <c r="C130" s="162" t="s">
        <v>822</v>
      </c>
      <c r="D130" s="55">
        <f>'[1]Controlli e SOA'!D122</f>
        <v>0</v>
      </c>
      <c r="E130" s="58">
        <f t="shared" si="112"/>
        <v>0</v>
      </c>
      <c r="F130" s="32"/>
      <c r="G130" s="170">
        <f t="shared" si="94"/>
        <v>0</v>
      </c>
      <c r="H130" s="170">
        <f t="shared" si="105"/>
        <v>0</v>
      </c>
      <c r="I130" s="170">
        <f t="shared" si="105"/>
        <v>0</v>
      </c>
      <c r="J130" s="170">
        <f t="shared" si="105"/>
        <v>0</v>
      </c>
      <c r="K130" s="170">
        <f t="shared" si="105"/>
        <v>0</v>
      </c>
      <c r="L130" s="170"/>
      <c r="M130" s="170"/>
      <c r="N130" s="170">
        <f t="shared" si="106"/>
        <v>0</v>
      </c>
      <c r="O130" s="170">
        <f t="shared" si="106"/>
        <v>0</v>
      </c>
      <c r="P130" s="170">
        <f t="shared" si="106"/>
        <v>0</v>
      </c>
      <c r="Q130" s="170">
        <f t="shared" si="102"/>
        <v>0</v>
      </c>
      <c r="R130" s="170">
        <f t="shared" si="102"/>
        <v>0</v>
      </c>
      <c r="S130" s="170">
        <f t="shared" si="107"/>
        <v>0</v>
      </c>
      <c r="T130" s="170">
        <f t="shared" si="103"/>
        <v>0</v>
      </c>
      <c r="U130" s="170">
        <f t="shared" si="103"/>
        <v>0</v>
      </c>
      <c r="V130" s="170"/>
      <c r="W130" s="170">
        <f t="shared" si="108"/>
        <v>0</v>
      </c>
      <c r="X130" s="170">
        <f t="shared" si="108"/>
        <v>0</v>
      </c>
      <c r="Y130" s="170">
        <f t="shared" si="108"/>
        <v>0</v>
      </c>
      <c r="Z130" s="170">
        <f t="shared" si="108"/>
        <v>0</v>
      </c>
      <c r="AA130" s="170"/>
      <c r="AB130" s="170"/>
      <c r="AC130" s="170"/>
      <c r="AD130" s="170">
        <f t="shared" si="109"/>
        <v>0</v>
      </c>
      <c r="AE130" s="170">
        <f t="shared" si="109"/>
        <v>0</v>
      </c>
      <c r="AF130" s="170">
        <f t="shared" si="109"/>
        <v>0</v>
      </c>
      <c r="AG130" s="170">
        <f t="shared" si="109"/>
        <v>0</v>
      </c>
      <c r="AH130" s="170">
        <f t="shared" si="109"/>
        <v>0</v>
      </c>
      <c r="AI130" s="170">
        <f t="shared" si="109"/>
        <v>0</v>
      </c>
      <c r="AJ130" s="170">
        <f t="shared" si="109"/>
        <v>0</v>
      </c>
      <c r="AK130" s="170">
        <f t="shared" si="101"/>
        <v>0</v>
      </c>
      <c r="AL130" s="170">
        <f t="shared" si="110"/>
        <v>0</v>
      </c>
      <c r="AM130" s="170">
        <f t="shared" si="110"/>
        <v>0</v>
      </c>
      <c r="AN130" s="170">
        <f t="shared" si="110"/>
        <v>0</v>
      </c>
      <c r="AO130" s="170">
        <f t="shared" si="110"/>
        <v>0</v>
      </c>
      <c r="AP130" s="170">
        <f t="shared" si="110"/>
        <v>0</v>
      </c>
      <c r="AQ130" s="170">
        <f t="shared" si="104"/>
        <v>0</v>
      </c>
      <c r="AR130" s="170">
        <f t="shared" si="104"/>
        <v>0</v>
      </c>
      <c r="AS130" s="170">
        <f t="shared" si="111"/>
        <v>0</v>
      </c>
      <c r="AT130" s="170">
        <f t="shared" si="111"/>
        <v>0</v>
      </c>
      <c r="AU130" s="170">
        <f t="shared" si="111"/>
        <v>0</v>
      </c>
      <c r="AV130" s="170">
        <f t="shared" si="111"/>
        <v>0</v>
      </c>
      <c r="AW130" s="170">
        <f t="shared" si="111"/>
        <v>0</v>
      </c>
      <c r="AY130" s="176" t="s">
        <v>823</v>
      </c>
      <c r="AZ130" s="162" t="s">
        <v>822</v>
      </c>
      <c r="BA130" s="28">
        <f t="shared" si="74"/>
        <v>0</v>
      </c>
    </row>
    <row r="131" spans="2:53" ht="23.25" x14ac:dyDescent="0.4">
      <c r="B131" s="162" t="s">
        <v>545</v>
      </c>
      <c r="C131" s="162" t="s">
        <v>824</v>
      </c>
      <c r="D131" s="55">
        <f>'Controls and SOA'!D124</f>
        <v>0</v>
      </c>
      <c r="E131" s="58">
        <f t="shared" si="112"/>
        <v>0</v>
      </c>
      <c r="F131" s="32"/>
      <c r="G131" s="170">
        <f t="shared" si="94"/>
        <v>0</v>
      </c>
      <c r="H131" s="170">
        <f t="shared" si="105"/>
        <v>0</v>
      </c>
      <c r="I131" s="170">
        <f t="shared" si="105"/>
        <v>0</v>
      </c>
      <c r="J131" s="170">
        <f t="shared" si="105"/>
        <v>0</v>
      </c>
      <c r="K131" s="170">
        <f t="shared" si="105"/>
        <v>0</v>
      </c>
      <c r="L131" s="170">
        <f t="shared" ref="L131:M135" si="113">IF($E131&gt;0,L$16*($E131),0)</f>
        <v>0</v>
      </c>
      <c r="M131" s="170">
        <f t="shared" si="113"/>
        <v>0</v>
      </c>
      <c r="N131" s="170">
        <f t="shared" si="106"/>
        <v>0</v>
      </c>
      <c r="O131" s="170">
        <f t="shared" si="106"/>
        <v>0</v>
      </c>
      <c r="P131" s="170">
        <f t="shared" si="106"/>
        <v>0</v>
      </c>
      <c r="Q131" s="170">
        <f t="shared" si="102"/>
        <v>0</v>
      </c>
      <c r="R131" s="170">
        <f t="shared" si="102"/>
        <v>0</v>
      </c>
      <c r="S131" s="170">
        <f t="shared" si="107"/>
        <v>0</v>
      </c>
      <c r="T131" s="170">
        <f t="shared" si="103"/>
        <v>0</v>
      </c>
      <c r="U131" s="170">
        <f t="shared" si="103"/>
        <v>0</v>
      </c>
      <c r="V131" s="170">
        <f t="shared" ref="V131:W135" si="114">IF($E131&gt;0,V$16*($E131),0)</f>
        <v>0</v>
      </c>
      <c r="W131" s="170">
        <f t="shared" si="114"/>
        <v>0</v>
      </c>
      <c r="X131" s="170"/>
      <c r="Y131" s="170"/>
      <c r="Z131" s="170">
        <f>IF($E131&gt;0,Z$16*($E131),0)</f>
        <v>0</v>
      </c>
      <c r="AA131" s="170"/>
      <c r="AB131" s="170"/>
      <c r="AC131" s="170"/>
      <c r="AD131" s="170"/>
      <c r="AE131" s="170"/>
      <c r="AF131" s="170">
        <f t="shared" ref="AF131:AG135" si="115">IF($E131&gt;0,AF$16*($E131),0)</f>
        <v>0</v>
      </c>
      <c r="AG131" s="170">
        <f t="shared" si="115"/>
        <v>0</v>
      </c>
      <c r="AH131" s="170"/>
      <c r="AI131" s="170"/>
      <c r="AJ131" s="170"/>
      <c r="AK131" s="170">
        <f t="shared" si="101"/>
        <v>0</v>
      </c>
      <c r="AL131" s="170"/>
      <c r="AM131" s="170"/>
      <c r="AN131" s="170"/>
      <c r="AO131" s="170">
        <f>IF($E131&gt;0,AO$16*($E131),0)</f>
        <v>0</v>
      </c>
      <c r="AP131" s="170"/>
      <c r="AQ131" s="170"/>
      <c r="AR131" s="170"/>
      <c r="AS131" s="170"/>
      <c r="AT131" s="170"/>
      <c r="AU131" s="170">
        <f>IF($E131&gt;0,AU$16*($E131),0)</f>
        <v>0</v>
      </c>
      <c r="AV131" s="170"/>
      <c r="AW131" s="170"/>
      <c r="AY131" s="162" t="s">
        <v>545</v>
      </c>
      <c r="AZ131" s="162" t="s">
        <v>824</v>
      </c>
      <c r="BA131" s="28">
        <f t="shared" si="74"/>
        <v>0</v>
      </c>
    </row>
    <row r="132" spans="2:53" ht="34.9" x14ac:dyDescent="0.4">
      <c r="B132" s="162" t="s">
        <v>546</v>
      </c>
      <c r="C132" s="162" t="s">
        <v>825</v>
      </c>
      <c r="D132" s="55">
        <f>'Controls and SOA'!D125</f>
        <v>0</v>
      </c>
      <c r="E132" s="58">
        <f t="shared" si="112"/>
        <v>0</v>
      </c>
      <c r="F132" s="32"/>
      <c r="G132" s="170">
        <f t="shared" si="94"/>
        <v>0</v>
      </c>
      <c r="H132" s="170">
        <f t="shared" si="105"/>
        <v>0</v>
      </c>
      <c r="I132" s="170">
        <f t="shared" si="105"/>
        <v>0</v>
      </c>
      <c r="J132" s="170">
        <f t="shared" si="105"/>
        <v>0</v>
      </c>
      <c r="K132" s="170">
        <f t="shared" si="105"/>
        <v>0</v>
      </c>
      <c r="L132" s="170">
        <f t="shared" si="113"/>
        <v>0</v>
      </c>
      <c r="M132" s="170">
        <f t="shared" si="113"/>
        <v>0</v>
      </c>
      <c r="N132" s="170">
        <f t="shared" si="106"/>
        <v>0</v>
      </c>
      <c r="O132" s="170">
        <f t="shared" si="106"/>
        <v>0</v>
      </c>
      <c r="P132" s="170">
        <f t="shared" si="106"/>
        <v>0</v>
      </c>
      <c r="Q132" s="170">
        <f t="shared" si="102"/>
        <v>0</v>
      </c>
      <c r="R132" s="170">
        <f t="shared" si="102"/>
        <v>0</v>
      </c>
      <c r="S132" s="170">
        <f t="shared" si="107"/>
        <v>0</v>
      </c>
      <c r="T132" s="170">
        <f t="shared" si="103"/>
        <v>0</v>
      </c>
      <c r="U132" s="170">
        <f t="shared" si="103"/>
        <v>0</v>
      </c>
      <c r="V132" s="170">
        <f t="shared" si="114"/>
        <v>0</v>
      </c>
      <c r="W132" s="170">
        <f t="shared" si="114"/>
        <v>0</v>
      </c>
      <c r="X132" s="170"/>
      <c r="Y132" s="170"/>
      <c r="Z132" s="170">
        <f>IF($E132&gt;0,Z$16*($E132),0)</f>
        <v>0</v>
      </c>
      <c r="AA132" s="170"/>
      <c r="AB132" s="170"/>
      <c r="AC132" s="170"/>
      <c r="AD132" s="170"/>
      <c r="AE132" s="170"/>
      <c r="AF132" s="170">
        <f t="shared" si="115"/>
        <v>0</v>
      </c>
      <c r="AG132" s="170">
        <f t="shared" si="115"/>
        <v>0</v>
      </c>
      <c r="AH132" s="170"/>
      <c r="AI132" s="170"/>
      <c r="AJ132" s="170"/>
      <c r="AK132" s="170">
        <f t="shared" si="101"/>
        <v>0</v>
      </c>
      <c r="AL132" s="170"/>
      <c r="AM132" s="170"/>
      <c r="AN132" s="170"/>
      <c r="AO132" s="170">
        <f>IF($E132&gt;0,AO$16*($E132),0)</f>
        <v>0</v>
      </c>
      <c r="AP132" s="170"/>
      <c r="AQ132" s="170"/>
      <c r="AR132" s="170"/>
      <c r="AS132" s="170"/>
      <c r="AT132" s="170"/>
      <c r="AU132" s="170">
        <f>IF($E132&gt;0,AU$16*($E132),0)</f>
        <v>0</v>
      </c>
      <c r="AV132" s="170"/>
      <c r="AW132" s="170"/>
      <c r="AY132" s="162" t="s">
        <v>546</v>
      </c>
      <c r="AZ132" s="162" t="s">
        <v>825</v>
      </c>
      <c r="BA132" s="28">
        <f t="shared" si="74"/>
        <v>0</v>
      </c>
    </row>
    <row r="133" spans="2:53" ht="34.9" x14ac:dyDescent="0.4">
      <c r="B133" s="162" t="s">
        <v>547</v>
      </c>
      <c r="C133" s="162" t="s">
        <v>826</v>
      </c>
      <c r="D133" s="55">
        <f>'Controls and SOA'!D126</f>
        <v>0</v>
      </c>
      <c r="E133" s="58">
        <f t="shared" si="112"/>
        <v>0</v>
      </c>
      <c r="F133" s="32"/>
      <c r="G133" s="170">
        <f t="shared" si="94"/>
        <v>0</v>
      </c>
      <c r="H133" s="170">
        <f t="shared" si="105"/>
        <v>0</v>
      </c>
      <c r="I133" s="170">
        <f t="shared" si="105"/>
        <v>0</v>
      </c>
      <c r="J133" s="170">
        <f t="shared" si="105"/>
        <v>0</v>
      </c>
      <c r="K133" s="170">
        <f t="shared" si="105"/>
        <v>0</v>
      </c>
      <c r="L133" s="170">
        <f t="shared" si="113"/>
        <v>0</v>
      </c>
      <c r="M133" s="170">
        <f t="shared" si="113"/>
        <v>0</v>
      </c>
      <c r="N133" s="170">
        <f t="shared" si="106"/>
        <v>0</v>
      </c>
      <c r="O133" s="170">
        <f t="shared" si="106"/>
        <v>0</v>
      </c>
      <c r="P133" s="170">
        <f t="shared" si="106"/>
        <v>0</v>
      </c>
      <c r="Q133" s="170">
        <f t="shared" si="102"/>
        <v>0</v>
      </c>
      <c r="R133" s="170">
        <f t="shared" si="102"/>
        <v>0</v>
      </c>
      <c r="S133" s="170">
        <f t="shared" si="107"/>
        <v>0</v>
      </c>
      <c r="T133" s="170">
        <f t="shared" si="103"/>
        <v>0</v>
      </c>
      <c r="U133" s="170">
        <f t="shared" si="103"/>
        <v>0</v>
      </c>
      <c r="V133" s="170">
        <f t="shared" si="114"/>
        <v>0</v>
      </c>
      <c r="W133" s="170">
        <f t="shared" si="114"/>
        <v>0</v>
      </c>
      <c r="X133" s="170"/>
      <c r="Y133" s="170"/>
      <c r="Z133" s="170">
        <f>IF($E133&gt;0,Z$16*($E133),0)</f>
        <v>0</v>
      </c>
      <c r="AA133" s="170"/>
      <c r="AB133" s="170"/>
      <c r="AC133" s="170"/>
      <c r="AD133" s="170"/>
      <c r="AE133" s="170"/>
      <c r="AF133" s="170">
        <f t="shared" si="115"/>
        <v>0</v>
      </c>
      <c r="AG133" s="170">
        <f t="shared" si="115"/>
        <v>0</v>
      </c>
      <c r="AH133" s="170"/>
      <c r="AI133" s="170"/>
      <c r="AJ133" s="170"/>
      <c r="AK133" s="170">
        <f t="shared" si="101"/>
        <v>0</v>
      </c>
      <c r="AL133" s="170"/>
      <c r="AM133" s="170"/>
      <c r="AN133" s="170"/>
      <c r="AO133" s="170">
        <f>IF($E133&gt;0,AO$16*($E133),0)</f>
        <v>0</v>
      </c>
      <c r="AP133" s="170"/>
      <c r="AQ133" s="170"/>
      <c r="AR133" s="170"/>
      <c r="AS133" s="170"/>
      <c r="AT133" s="170"/>
      <c r="AU133" s="170">
        <f>IF($E133&gt;0,AU$16*($E133),0)</f>
        <v>0</v>
      </c>
      <c r="AV133" s="170"/>
      <c r="AW133" s="170"/>
      <c r="AY133" s="162" t="s">
        <v>547</v>
      </c>
      <c r="AZ133" s="162" t="s">
        <v>826</v>
      </c>
      <c r="BA133" s="28">
        <f t="shared" si="74"/>
        <v>0</v>
      </c>
    </row>
    <row r="134" spans="2:53" ht="23.25" x14ac:dyDescent="0.4">
      <c r="B134" s="162" t="s">
        <v>548</v>
      </c>
      <c r="C134" s="162" t="s">
        <v>827</v>
      </c>
      <c r="D134" s="55">
        <f>'Controls and SOA'!D127</f>
        <v>0</v>
      </c>
      <c r="E134" s="58">
        <f t="shared" si="112"/>
        <v>0</v>
      </c>
      <c r="F134" s="32"/>
      <c r="G134" s="170">
        <f t="shared" si="94"/>
        <v>0</v>
      </c>
      <c r="H134" s="170">
        <f t="shared" si="105"/>
        <v>0</v>
      </c>
      <c r="I134" s="170">
        <f t="shared" si="105"/>
        <v>0</v>
      </c>
      <c r="J134" s="170">
        <f t="shared" si="105"/>
        <v>0</v>
      </c>
      <c r="K134" s="170">
        <f t="shared" si="105"/>
        <v>0</v>
      </c>
      <c r="L134" s="170">
        <f t="shared" si="113"/>
        <v>0</v>
      </c>
      <c r="M134" s="170">
        <f t="shared" si="113"/>
        <v>0</v>
      </c>
      <c r="N134" s="170">
        <f t="shared" si="106"/>
        <v>0</v>
      </c>
      <c r="O134" s="170">
        <f t="shared" si="106"/>
        <v>0</v>
      </c>
      <c r="P134" s="170">
        <f t="shared" si="106"/>
        <v>0</v>
      </c>
      <c r="Q134" s="170">
        <f t="shared" si="102"/>
        <v>0</v>
      </c>
      <c r="R134" s="170">
        <f t="shared" si="102"/>
        <v>0</v>
      </c>
      <c r="S134" s="170">
        <f t="shared" si="107"/>
        <v>0</v>
      </c>
      <c r="T134" s="170">
        <f t="shared" si="103"/>
        <v>0</v>
      </c>
      <c r="U134" s="170"/>
      <c r="V134" s="170">
        <f t="shared" si="114"/>
        <v>0</v>
      </c>
      <c r="W134" s="170">
        <f t="shared" si="114"/>
        <v>0</v>
      </c>
      <c r="X134" s="170"/>
      <c r="Y134" s="170"/>
      <c r="Z134" s="170">
        <f>IF($E134&gt;0,Z$16*($E134),0)</f>
        <v>0</v>
      </c>
      <c r="AA134" s="170"/>
      <c r="AB134" s="170"/>
      <c r="AC134" s="170"/>
      <c r="AD134" s="170"/>
      <c r="AE134" s="170"/>
      <c r="AF134" s="170">
        <f t="shared" si="115"/>
        <v>0</v>
      </c>
      <c r="AG134" s="170">
        <f t="shared" si="115"/>
        <v>0</v>
      </c>
      <c r="AH134" s="170"/>
      <c r="AI134" s="170"/>
      <c r="AJ134" s="170"/>
      <c r="AK134" s="170">
        <f t="shared" si="101"/>
        <v>0</v>
      </c>
      <c r="AL134" s="170"/>
      <c r="AM134" s="170"/>
      <c r="AN134" s="170"/>
      <c r="AO134" s="170">
        <f>IF($E134&gt;0,AO$16*($E134),0)</f>
        <v>0</v>
      </c>
      <c r="AP134" s="170"/>
      <c r="AQ134" s="170"/>
      <c r="AR134" s="170"/>
      <c r="AS134" s="170"/>
      <c r="AT134" s="170"/>
      <c r="AU134" s="170">
        <f>IF($E134&gt;0,AU$16*($E134),0)</f>
        <v>0</v>
      </c>
      <c r="AV134" s="170"/>
      <c r="AW134" s="170"/>
      <c r="AY134" s="162" t="s">
        <v>548</v>
      </c>
      <c r="AZ134" s="162" t="s">
        <v>827</v>
      </c>
      <c r="BA134" s="28">
        <f t="shared" si="74"/>
        <v>0</v>
      </c>
    </row>
    <row r="135" spans="2:53" ht="34.9" x14ac:dyDescent="0.4">
      <c r="B135" s="176" t="s">
        <v>828</v>
      </c>
      <c r="C135" s="162" t="s">
        <v>829</v>
      </c>
      <c r="D135" s="55">
        <f>'[1]Controlli e SOA'!D127</f>
        <v>0</v>
      </c>
      <c r="E135" s="58">
        <f t="shared" si="112"/>
        <v>0</v>
      </c>
      <c r="F135" s="32"/>
      <c r="G135" s="170">
        <f t="shared" si="94"/>
        <v>0</v>
      </c>
      <c r="H135" s="170">
        <f t="shared" si="105"/>
        <v>0</v>
      </c>
      <c r="I135" s="170">
        <f t="shared" si="105"/>
        <v>0</v>
      </c>
      <c r="J135" s="170">
        <f t="shared" si="105"/>
        <v>0</v>
      </c>
      <c r="K135" s="170">
        <f t="shared" si="105"/>
        <v>0</v>
      </c>
      <c r="L135" s="170">
        <f t="shared" si="113"/>
        <v>0</v>
      </c>
      <c r="M135" s="170">
        <f t="shared" si="113"/>
        <v>0</v>
      </c>
      <c r="N135" s="170">
        <f t="shared" si="106"/>
        <v>0</v>
      </c>
      <c r="O135" s="170">
        <f t="shared" si="106"/>
        <v>0</v>
      </c>
      <c r="P135" s="170">
        <f t="shared" si="106"/>
        <v>0</v>
      </c>
      <c r="Q135" s="170">
        <f t="shared" si="102"/>
        <v>0</v>
      </c>
      <c r="R135" s="170">
        <f t="shared" si="102"/>
        <v>0</v>
      </c>
      <c r="S135" s="170">
        <f t="shared" si="107"/>
        <v>0</v>
      </c>
      <c r="T135" s="170">
        <f t="shared" si="103"/>
        <v>0</v>
      </c>
      <c r="U135" s="170"/>
      <c r="V135" s="170">
        <f t="shared" si="114"/>
        <v>0</v>
      </c>
      <c r="W135" s="170">
        <f t="shared" si="114"/>
        <v>0</v>
      </c>
      <c r="X135" s="170"/>
      <c r="Y135" s="170"/>
      <c r="Z135" s="170">
        <f>IF($E135&gt;0,Z$16*($E135),0)</f>
        <v>0</v>
      </c>
      <c r="AA135" s="170"/>
      <c r="AB135" s="170"/>
      <c r="AC135" s="170"/>
      <c r="AD135" s="170"/>
      <c r="AE135" s="170"/>
      <c r="AF135" s="170">
        <f t="shared" si="115"/>
        <v>0</v>
      </c>
      <c r="AG135" s="170">
        <f t="shared" si="115"/>
        <v>0</v>
      </c>
      <c r="AH135" s="170"/>
      <c r="AI135" s="170"/>
      <c r="AJ135" s="170"/>
      <c r="AK135" s="170">
        <f t="shared" si="101"/>
        <v>0</v>
      </c>
      <c r="AL135" s="170"/>
      <c r="AM135" s="170"/>
      <c r="AN135" s="170"/>
      <c r="AO135" s="170">
        <f t="shared" ref="AO135" si="116">IF($E135&gt;0,AO$16*($E135),0)</f>
        <v>0</v>
      </c>
      <c r="AP135" s="170"/>
      <c r="AQ135" s="170"/>
      <c r="AR135" s="170"/>
      <c r="AS135" s="170"/>
      <c r="AT135" s="170"/>
      <c r="AU135" s="170">
        <f>IF($E135&gt;0,AU$16*($E135),0)</f>
        <v>0</v>
      </c>
      <c r="AV135" s="170"/>
      <c r="AW135" s="170"/>
      <c r="AY135" s="176" t="s">
        <v>828</v>
      </c>
      <c r="AZ135" s="162" t="s">
        <v>829</v>
      </c>
      <c r="BA135" s="28">
        <f t="shared" si="74"/>
        <v>0</v>
      </c>
    </row>
    <row r="136" spans="2:53" ht="34.9" x14ac:dyDescent="0.4">
      <c r="B136" s="162" t="s">
        <v>549</v>
      </c>
      <c r="C136" s="162" t="s">
        <v>830</v>
      </c>
      <c r="D136" s="55">
        <f>'Controls and SOA'!D129</f>
        <v>0</v>
      </c>
      <c r="E136" s="58">
        <f t="shared" si="112"/>
        <v>0</v>
      </c>
      <c r="F136" s="32"/>
      <c r="G136" s="170">
        <f t="shared" si="94"/>
        <v>0</v>
      </c>
      <c r="H136" s="170"/>
      <c r="I136" s="170"/>
      <c r="J136" s="170">
        <f>IF($E136&gt;0,J$16*($E136),0)</f>
        <v>0</v>
      </c>
      <c r="K136" s="170"/>
      <c r="L136" s="170"/>
      <c r="M136" s="170">
        <f>IF($E136&gt;0,M$16*($E136),0)</f>
        <v>0</v>
      </c>
      <c r="N136" s="170">
        <f>IF($E136&gt;0,N$16*($E136),0)</f>
        <v>0</v>
      </c>
      <c r="O136" s="170"/>
      <c r="P136" s="170">
        <f>IF($E136&gt;0,P$16*($E136),0)</f>
        <v>0</v>
      </c>
      <c r="Q136" s="170"/>
      <c r="R136" s="170"/>
      <c r="S136" s="170"/>
      <c r="T136" s="170"/>
      <c r="U136" s="170"/>
      <c r="V136" s="170">
        <f>IF($E136&gt;0,V$16*($E136),0)</f>
        <v>0</v>
      </c>
      <c r="W136" s="170"/>
      <c r="X136" s="170">
        <f>IF($E136&gt;0,X$16*($E136),0)</f>
        <v>0</v>
      </c>
      <c r="Y136" s="170"/>
      <c r="Z136" s="170"/>
      <c r="AA136" s="170"/>
      <c r="AB136" s="170"/>
      <c r="AC136" s="170"/>
      <c r="AD136" s="170">
        <f>IF($E136&gt;0,AD$16*($E136),0)</f>
        <v>0</v>
      </c>
      <c r="AE136" s="170">
        <f>IF($E136&gt;0,AE$16*($E136),0)</f>
        <v>0</v>
      </c>
      <c r="AF136" s="170"/>
      <c r="AG136" s="170"/>
      <c r="AH136" s="170"/>
      <c r="AI136" s="170"/>
      <c r="AJ136" s="170"/>
      <c r="AK136" s="170"/>
      <c r="AL136" s="170">
        <f>IF($E136&gt;0,AL$16*($E136),0)</f>
        <v>0</v>
      </c>
      <c r="AM136" s="170">
        <f>IF($E136&gt;0,AM$16*($E136),0)</f>
        <v>0</v>
      </c>
      <c r="AN136" s="170">
        <f>IF($E136&gt;0,AN$16*($E136),0)</f>
        <v>0</v>
      </c>
      <c r="AO136" s="170">
        <f>IF($E136&gt;0,AO$16*($E136),0)</f>
        <v>0</v>
      </c>
      <c r="AP136" s="170"/>
      <c r="AQ136" s="170"/>
      <c r="AR136" s="170">
        <f>IF($E136&gt;0,AR$16*($E136),0)</f>
        <v>0</v>
      </c>
      <c r="AS136" s="170"/>
      <c r="AT136" s="170">
        <f>IF($E136&gt;0,AT$16*($E136),0)</f>
        <v>0</v>
      </c>
      <c r="AU136" s="170"/>
      <c r="AV136" s="170">
        <f>IF($E136&gt;0,AV$16*($E136),0)</f>
        <v>0</v>
      </c>
      <c r="AW136" s="170">
        <f>IF($E136&gt;0,AW$16*($E136),0)</f>
        <v>0</v>
      </c>
      <c r="AY136" s="162" t="s">
        <v>549</v>
      </c>
      <c r="AZ136" s="162" t="s">
        <v>830</v>
      </c>
      <c r="BA136" s="28">
        <f t="shared" si="74"/>
        <v>0</v>
      </c>
    </row>
    <row r="137" spans="2:53" ht="23.25" x14ac:dyDescent="0.4">
      <c r="B137" s="162" t="s">
        <v>550</v>
      </c>
      <c r="C137" s="162" t="s">
        <v>831</v>
      </c>
      <c r="D137" s="55">
        <f>'Controls and SOA'!D130</f>
        <v>0</v>
      </c>
      <c r="E137" s="58">
        <f t="shared" si="112"/>
        <v>0</v>
      </c>
      <c r="F137" s="32"/>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170"/>
      <c r="AF137" s="170"/>
      <c r="AG137" s="170"/>
      <c r="AH137" s="170"/>
      <c r="AI137" s="170"/>
      <c r="AJ137" s="170"/>
      <c r="AK137" s="170"/>
      <c r="AL137" s="170">
        <f>IF($E137&gt;0,AL$16*($E137),0)</f>
        <v>0</v>
      </c>
      <c r="AM137" s="170">
        <f>IF($E137&gt;0,AM$16*($E137),0)</f>
        <v>0</v>
      </c>
      <c r="AN137" s="170"/>
      <c r="AO137" s="170"/>
      <c r="AP137" s="170"/>
      <c r="AQ137" s="170"/>
      <c r="AR137" s="170"/>
      <c r="AS137" s="170"/>
      <c r="AT137" s="170"/>
      <c r="AU137" s="170"/>
      <c r="AV137" s="170">
        <f t="shared" ref="AV137:AV144" si="117">IF($E137&gt;0,AV$16*($E137),0)</f>
        <v>0</v>
      </c>
      <c r="AW137" s="170"/>
      <c r="AY137" s="162" t="s">
        <v>550</v>
      </c>
      <c r="AZ137" s="162" t="s">
        <v>831</v>
      </c>
      <c r="BA137" s="28">
        <f t="shared" si="74"/>
        <v>0</v>
      </c>
    </row>
    <row r="138" spans="2:53" x14ac:dyDescent="0.4">
      <c r="B138" s="162" t="s">
        <v>551</v>
      </c>
      <c r="C138" s="162" t="s">
        <v>832</v>
      </c>
      <c r="D138" s="55">
        <f>'Controls and SOA'!D131</f>
        <v>0</v>
      </c>
      <c r="E138" s="58">
        <f t="shared" si="112"/>
        <v>0</v>
      </c>
      <c r="F138" s="32"/>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f t="shared" ref="AE138:AE144" si="118">IF($E138&gt;0,AE$16*($E138),0)</f>
        <v>0</v>
      </c>
      <c r="AF138" s="170"/>
      <c r="AG138" s="170"/>
      <c r="AH138" s="170"/>
      <c r="AI138" s="170"/>
      <c r="AJ138" s="170"/>
      <c r="AK138" s="170"/>
      <c r="AL138" s="170"/>
      <c r="AM138" s="170"/>
      <c r="AN138" s="170">
        <f>IF($E138&gt;0,AN$16*($E138),0)</f>
        <v>0</v>
      </c>
      <c r="AO138" s="170">
        <f>IF($E138&gt;0,AO$16*($E138),0)</f>
        <v>0</v>
      </c>
      <c r="AP138" s="170">
        <f>IF($E138&gt;0,AP$16*($E138),0)</f>
        <v>0</v>
      </c>
      <c r="AQ138" s="170">
        <f>IF($E138&gt;0,AQ$16*($E138),0)</f>
        <v>0</v>
      </c>
      <c r="AR138" s="170">
        <f>IF($E138&gt;0,AR$16*($E138),0)</f>
        <v>0</v>
      </c>
      <c r="AS138" s="170"/>
      <c r="AT138" s="170">
        <f>IF($E138&gt;0,AT$16*($E138),0)</f>
        <v>0</v>
      </c>
      <c r="AU138" s="170"/>
      <c r="AV138" s="170">
        <f t="shared" si="117"/>
        <v>0</v>
      </c>
      <c r="AW138" s="170"/>
      <c r="AY138" s="162" t="s">
        <v>551</v>
      </c>
      <c r="AZ138" s="162" t="s">
        <v>832</v>
      </c>
      <c r="BA138" s="28">
        <f t="shared" si="74"/>
        <v>0</v>
      </c>
    </row>
    <row r="139" spans="2:53" ht="34.9" x14ac:dyDescent="0.4">
      <c r="B139" s="162" t="s">
        <v>552</v>
      </c>
      <c r="C139" s="162" t="s">
        <v>833</v>
      </c>
      <c r="D139" s="55">
        <f>'Controls and SOA'!D132</f>
        <v>0</v>
      </c>
      <c r="E139" s="58">
        <f t="shared" si="112"/>
        <v>0</v>
      </c>
      <c r="F139" s="32"/>
      <c r="G139" s="170"/>
      <c r="H139" s="170"/>
      <c r="I139" s="170"/>
      <c r="J139" s="170">
        <f>IF($E139&gt;0,J$16*($E139),0)</f>
        <v>0</v>
      </c>
      <c r="K139" s="170"/>
      <c r="L139" s="170"/>
      <c r="M139" s="170"/>
      <c r="N139" s="170"/>
      <c r="O139" s="170"/>
      <c r="P139" s="170"/>
      <c r="Q139" s="170"/>
      <c r="R139" s="170"/>
      <c r="S139" s="170"/>
      <c r="T139" s="170"/>
      <c r="U139" s="170"/>
      <c r="V139" s="170"/>
      <c r="W139" s="170"/>
      <c r="X139" s="170"/>
      <c r="Y139" s="170"/>
      <c r="Z139" s="170"/>
      <c r="AA139" s="170"/>
      <c r="AB139" s="170"/>
      <c r="AC139" s="170"/>
      <c r="AD139" s="170"/>
      <c r="AE139" s="170">
        <f t="shared" si="118"/>
        <v>0</v>
      </c>
      <c r="AF139" s="170"/>
      <c r="AG139" s="170"/>
      <c r="AH139" s="170"/>
      <c r="AI139" s="170"/>
      <c r="AJ139" s="170"/>
      <c r="AK139" s="170"/>
      <c r="AL139" s="170"/>
      <c r="AM139" s="170"/>
      <c r="AN139" s="170">
        <f>IF($E139&gt;0,AN$16*($E139),0)</f>
        <v>0</v>
      </c>
      <c r="AO139" s="170">
        <f>IF($E139&gt;0,AO$16*($E139),0)</f>
        <v>0</v>
      </c>
      <c r="AP139" s="170"/>
      <c r="AQ139" s="170"/>
      <c r="AR139" s="170">
        <f>IF($E139&gt;0,AR$16*($E139),0)</f>
        <v>0</v>
      </c>
      <c r="AS139" s="170"/>
      <c r="AT139" s="170">
        <f>IF($E139&gt;0,AT$16*($E139),0)</f>
        <v>0</v>
      </c>
      <c r="AU139" s="170"/>
      <c r="AV139" s="170">
        <f t="shared" si="117"/>
        <v>0</v>
      </c>
      <c r="AW139" s="170"/>
      <c r="AY139" s="162" t="s">
        <v>552</v>
      </c>
      <c r="AZ139" s="162" t="s">
        <v>833</v>
      </c>
      <c r="BA139" s="28">
        <f t="shared" si="74"/>
        <v>0</v>
      </c>
    </row>
    <row r="140" spans="2:53" ht="34.9" x14ac:dyDescent="0.4">
      <c r="B140" s="162" t="s">
        <v>553</v>
      </c>
      <c r="C140" s="162" t="s">
        <v>834</v>
      </c>
      <c r="D140" s="55">
        <f>'Controls and SOA'!D134</f>
        <v>0</v>
      </c>
      <c r="E140" s="58">
        <f t="shared" si="112"/>
        <v>0</v>
      </c>
      <c r="F140" s="32"/>
      <c r="G140" s="170"/>
      <c r="H140" s="170"/>
      <c r="I140" s="170"/>
      <c r="J140" s="170"/>
      <c r="K140" s="170"/>
      <c r="L140" s="170"/>
      <c r="M140" s="170"/>
      <c r="N140" s="170"/>
      <c r="O140" s="170"/>
      <c r="P140" s="170"/>
      <c r="Q140" s="170"/>
      <c r="R140" s="170"/>
      <c r="S140" s="170"/>
      <c r="T140" s="170"/>
      <c r="U140" s="170"/>
      <c r="V140" s="170"/>
      <c r="W140" s="170"/>
      <c r="X140" s="170">
        <f>IF($E140&gt;0,X$16*($E140),0)</f>
        <v>0</v>
      </c>
      <c r="Y140" s="170"/>
      <c r="Z140" s="170"/>
      <c r="AA140" s="170"/>
      <c r="AB140" s="170"/>
      <c r="AC140" s="170"/>
      <c r="AD140" s="170">
        <f>IF($E140&gt;0,AD$16*($E140),0)</f>
        <v>0</v>
      </c>
      <c r="AE140" s="170">
        <f t="shared" si="118"/>
        <v>0</v>
      </c>
      <c r="AF140" s="170"/>
      <c r="AG140" s="170"/>
      <c r="AH140" s="170"/>
      <c r="AI140" s="170"/>
      <c r="AJ140" s="170"/>
      <c r="AK140" s="170"/>
      <c r="AL140" s="170"/>
      <c r="AM140" s="170"/>
      <c r="AN140" s="170"/>
      <c r="AO140" s="170">
        <f t="shared" ref="AO140:AP144" si="119">IF($E140&gt;0,AO$16*($E140),0)</f>
        <v>0</v>
      </c>
      <c r="AP140" s="170">
        <f t="shared" si="119"/>
        <v>0</v>
      </c>
      <c r="AQ140" s="170"/>
      <c r="AR140" s="170"/>
      <c r="AS140" s="170"/>
      <c r="AT140" s="170"/>
      <c r="AU140" s="170"/>
      <c r="AV140" s="170">
        <f t="shared" si="117"/>
        <v>0</v>
      </c>
      <c r="AW140" s="170">
        <f>IF($E140&gt;0,AW$16*($E140),0)</f>
        <v>0</v>
      </c>
      <c r="AY140" s="162" t="s">
        <v>553</v>
      </c>
      <c r="AZ140" s="162" t="s">
        <v>834</v>
      </c>
      <c r="BA140" s="28">
        <f t="shared" si="74"/>
        <v>0</v>
      </c>
    </row>
    <row r="141" spans="2:53" ht="46.5" x14ac:dyDescent="0.4">
      <c r="B141" s="176" t="s">
        <v>835</v>
      </c>
      <c r="C141" s="162" t="s">
        <v>836</v>
      </c>
      <c r="D141" s="55">
        <f>'[1]Controlli e SOA'!D133</f>
        <v>0</v>
      </c>
      <c r="E141" s="58">
        <f t="shared" si="112"/>
        <v>0</v>
      </c>
      <c r="F141" s="32"/>
      <c r="G141" s="170">
        <f t="shared" ref="G141" si="120">IF($E141&gt;0,G$16*($E141),0)</f>
        <v>0</v>
      </c>
      <c r="H141" s="170"/>
      <c r="I141" s="170"/>
      <c r="J141" s="170">
        <f>IF($E141&gt;0,J$16*($E141),0)</f>
        <v>0</v>
      </c>
      <c r="K141" s="170"/>
      <c r="L141" s="170"/>
      <c r="M141" s="170">
        <f>IF($E141&gt;0,M$16*($E141),0)</f>
        <v>0</v>
      </c>
      <c r="N141" s="170">
        <f>IF($E141&gt;0,N$16*($E141),0)</f>
        <v>0</v>
      </c>
      <c r="O141" s="170"/>
      <c r="P141" s="170">
        <f>IF($E141&gt;0,P$16*($E141),0)</f>
        <v>0</v>
      </c>
      <c r="Q141" s="170"/>
      <c r="R141" s="170"/>
      <c r="S141" s="170"/>
      <c r="T141" s="170"/>
      <c r="U141" s="170"/>
      <c r="V141" s="170">
        <f>IF($E141&gt;0,V$16*($E141),0)</f>
        <v>0</v>
      </c>
      <c r="W141" s="170"/>
      <c r="X141" s="170">
        <f>IF($E141&gt;0,X$16*($E141),0)</f>
        <v>0</v>
      </c>
      <c r="Y141" s="170"/>
      <c r="Z141" s="170"/>
      <c r="AA141" s="170"/>
      <c r="AB141" s="170"/>
      <c r="AC141" s="170"/>
      <c r="AD141" s="170">
        <f>IF($E141&gt;0,AD$16*($E141),0)</f>
        <v>0</v>
      </c>
      <c r="AE141" s="170">
        <f>IF($E141&gt;0,AE$16*($E141),0)</f>
        <v>0</v>
      </c>
      <c r="AF141" s="170"/>
      <c r="AG141" s="170"/>
      <c r="AH141" s="170"/>
      <c r="AI141" s="170"/>
      <c r="AJ141" s="170"/>
      <c r="AK141" s="170"/>
      <c r="AL141" s="170">
        <f>IF($E141&gt;0,AL$16*($E141),0)</f>
        <v>0</v>
      </c>
      <c r="AM141" s="170">
        <f>IF($E141&gt;0,AM$16*($E141),0)</f>
        <v>0</v>
      </c>
      <c r="AN141" s="170">
        <f>IF($E141&gt;0,AN$16*($E141),0)</f>
        <v>0</v>
      </c>
      <c r="AO141" s="170">
        <f>IF($E141&gt;0,AO$16*($E141),0)</f>
        <v>0</v>
      </c>
      <c r="AP141" s="170"/>
      <c r="AQ141" s="170"/>
      <c r="AR141" s="170">
        <f>IF($E141&gt;0,AR$16*($E141),0)</f>
        <v>0</v>
      </c>
      <c r="AS141" s="170"/>
      <c r="AT141" s="170">
        <f>IF($E141&gt;0,AT$16*($E141),0)</f>
        <v>0</v>
      </c>
      <c r="AU141" s="170"/>
      <c r="AV141" s="170">
        <f>IF($E141&gt;0,AV$16*($E141),0)</f>
        <v>0</v>
      </c>
      <c r="AW141" s="170">
        <f>IF($E141&gt;0,AW$16*($E141),0)</f>
        <v>0</v>
      </c>
      <c r="AY141" s="176" t="s">
        <v>835</v>
      </c>
      <c r="AZ141" s="162" t="s">
        <v>836</v>
      </c>
      <c r="BA141" s="28">
        <f t="shared" si="74"/>
        <v>0</v>
      </c>
    </row>
    <row r="142" spans="2:53" ht="23.25" x14ac:dyDescent="0.4">
      <c r="B142" s="162" t="s">
        <v>554</v>
      </c>
      <c r="C142" s="162" t="s">
        <v>837</v>
      </c>
      <c r="D142" s="55">
        <f>'Controls and SOA'!D135</f>
        <v>0</v>
      </c>
      <c r="E142" s="58">
        <f t="shared" si="112"/>
        <v>0</v>
      </c>
      <c r="F142" s="32"/>
      <c r="G142" s="170">
        <f t="shared" ref="G142:P142" si="121">IF($E142&gt;0,G$16*($E142),0)</f>
        <v>0</v>
      </c>
      <c r="H142" s="170">
        <f t="shared" si="121"/>
        <v>0</v>
      </c>
      <c r="I142" s="170">
        <f t="shared" si="121"/>
        <v>0</v>
      </c>
      <c r="J142" s="170">
        <f t="shared" si="121"/>
        <v>0</v>
      </c>
      <c r="K142" s="170">
        <f t="shared" si="121"/>
        <v>0</v>
      </c>
      <c r="L142" s="170">
        <f t="shared" si="121"/>
        <v>0</v>
      </c>
      <c r="M142" s="170">
        <f t="shared" si="121"/>
        <v>0</v>
      </c>
      <c r="N142" s="170">
        <f t="shared" si="121"/>
        <v>0</v>
      </c>
      <c r="O142" s="170">
        <f t="shared" si="121"/>
        <v>0</v>
      </c>
      <c r="P142" s="170">
        <f t="shared" si="121"/>
        <v>0</v>
      </c>
      <c r="Q142" s="170"/>
      <c r="R142" s="170"/>
      <c r="S142" s="170">
        <f>IF($E142&gt;0,S$16*($E142),0)</f>
        <v>0</v>
      </c>
      <c r="T142" s="170">
        <f>IF($E142&gt;0,T$16*($E142),0)</f>
        <v>0</v>
      </c>
      <c r="U142" s="170"/>
      <c r="V142" s="170"/>
      <c r="W142" s="170">
        <f>IF($E142&gt;0,W$16*($E142),0)</f>
        <v>0</v>
      </c>
      <c r="X142" s="170">
        <f>IF($E142&gt;0,X$16*($E142),0)</f>
        <v>0</v>
      </c>
      <c r="Y142" s="170">
        <f>IF($E142&gt;0,Y$16*($E142),0)</f>
        <v>0</v>
      </c>
      <c r="Z142" s="170">
        <f>IF($E142&gt;0,Z$16*($E142),0)</f>
        <v>0</v>
      </c>
      <c r="AA142" s="170">
        <f>IF($E142&gt;0,AA$16*($E142),0)</f>
        <v>0</v>
      </c>
      <c r="AB142" s="170">
        <f>IF($E142&gt;0,AB$16*($E142),0)</f>
        <v>0</v>
      </c>
      <c r="AC142" s="170">
        <f>IF($E142&gt;0,AC$16*($E142),0)</f>
        <v>0</v>
      </c>
      <c r="AD142" s="170">
        <f>IF($E142&gt;0,AD$16*($E142),0)</f>
        <v>0</v>
      </c>
      <c r="AE142" s="170">
        <f t="shared" si="118"/>
        <v>0</v>
      </c>
      <c r="AF142" s="170">
        <f t="shared" ref="AF142:AN142" si="122">IF($E142&gt;0,AF$16*($E142),0)</f>
        <v>0</v>
      </c>
      <c r="AG142" s="170">
        <f t="shared" si="122"/>
        <v>0</v>
      </c>
      <c r="AH142" s="170">
        <f t="shared" si="122"/>
        <v>0</v>
      </c>
      <c r="AI142" s="170">
        <f t="shared" si="122"/>
        <v>0</v>
      </c>
      <c r="AJ142" s="170">
        <f t="shared" si="122"/>
        <v>0</v>
      </c>
      <c r="AK142" s="170">
        <f t="shared" si="122"/>
        <v>0</v>
      </c>
      <c r="AL142" s="170">
        <f t="shared" si="122"/>
        <v>0</v>
      </c>
      <c r="AM142" s="170">
        <f t="shared" si="122"/>
        <v>0</v>
      </c>
      <c r="AN142" s="170">
        <f t="shared" si="122"/>
        <v>0</v>
      </c>
      <c r="AO142" s="170">
        <f t="shared" si="119"/>
        <v>0</v>
      </c>
      <c r="AP142" s="170">
        <f t="shared" si="119"/>
        <v>0</v>
      </c>
      <c r="AQ142" s="170">
        <f>IF($E142&gt;0,AQ$16*($E142),0)</f>
        <v>0</v>
      </c>
      <c r="AR142" s="170">
        <f t="shared" ref="AR142" si="123">IF($E142&gt;0,AR$16*($E142),0)</f>
        <v>0</v>
      </c>
      <c r="AS142" s="170">
        <f>IF($E142&gt;0,AS$16*($E142),0)</f>
        <v>0</v>
      </c>
      <c r="AT142" s="170">
        <f>IF($E142&gt;0,AT$16*($E142),0)</f>
        <v>0</v>
      </c>
      <c r="AU142" s="170">
        <f>IF($E142&gt;0,AU$16*($E142),0)</f>
        <v>0</v>
      </c>
      <c r="AV142" s="170">
        <f t="shared" si="117"/>
        <v>0</v>
      </c>
      <c r="AW142" s="170">
        <f>IF($E142&gt;0,AW$16*($E142),0)</f>
        <v>0</v>
      </c>
      <c r="AY142" s="162" t="s">
        <v>554</v>
      </c>
      <c r="AZ142" s="162" t="s">
        <v>837</v>
      </c>
      <c r="BA142" s="28">
        <f t="shared" si="74"/>
        <v>0</v>
      </c>
    </row>
    <row r="143" spans="2:53" ht="34.9" x14ac:dyDescent="0.4">
      <c r="B143" s="162" t="s">
        <v>555</v>
      </c>
      <c r="C143" s="162" t="s">
        <v>838</v>
      </c>
      <c r="D143" s="55">
        <f>'Controls and SOA'!D136</f>
        <v>0</v>
      </c>
      <c r="E143" s="58">
        <f t="shared" si="112"/>
        <v>0</v>
      </c>
      <c r="F143" s="32"/>
      <c r="G143" s="170">
        <f>IF($E143&gt;0,G$16*($E143),0)</f>
        <v>0</v>
      </c>
      <c r="H143" s="170"/>
      <c r="I143" s="170"/>
      <c r="J143" s="170"/>
      <c r="K143" s="170"/>
      <c r="L143" s="170">
        <f>IF($E143&gt;0,L$16*($E143),0)</f>
        <v>0</v>
      </c>
      <c r="M143" s="170">
        <f>IF($E143&gt;0,M$16*($E143),0)</f>
        <v>0</v>
      </c>
      <c r="N143" s="170"/>
      <c r="O143" s="170"/>
      <c r="P143" s="170"/>
      <c r="Q143" s="170"/>
      <c r="R143" s="170"/>
      <c r="S143" s="170"/>
      <c r="T143" s="170"/>
      <c r="U143" s="170"/>
      <c r="V143" s="170"/>
      <c r="W143" s="170"/>
      <c r="X143" s="170">
        <f>IF($E143&gt;0,X$16*($E143),0)</f>
        <v>0</v>
      </c>
      <c r="Y143" s="170"/>
      <c r="Z143" s="170"/>
      <c r="AA143" s="170"/>
      <c r="AB143" s="170"/>
      <c r="AC143" s="170"/>
      <c r="AD143" s="170">
        <f>IF($E143&gt;0,AD$16*($E143),0)</f>
        <v>0</v>
      </c>
      <c r="AE143" s="170">
        <f t="shared" si="118"/>
        <v>0</v>
      </c>
      <c r="AF143" s="170"/>
      <c r="AG143" s="170"/>
      <c r="AH143" s="170"/>
      <c r="AI143" s="170"/>
      <c r="AJ143" s="170"/>
      <c r="AK143" s="170"/>
      <c r="AL143" s="170">
        <f>IF($E143&gt;0,AL$16*($E143),0)</f>
        <v>0</v>
      </c>
      <c r="AM143" s="170">
        <f>IF($E143&gt;0,AM$16*($E143),0)</f>
        <v>0</v>
      </c>
      <c r="AN143" s="170"/>
      <c r="AO143" s="170">
        <f t="shared" si="119"/>
        <v>0</v>
      </c>
      <c r="AP143" s="170">
        <f t="shared" si="119"/>
        <v>0</v>
      </c>
      <c r="AQ143" s="170"/>
      <c r="AR143" s="170"/>
      <c r="AS143" s="170"/>
      <c r="AT143" s="170"/>
      <c r="AU143" s="170"/>
      <c r="AV143" s="170">
        <f t="shared" si="117"/>
        <v>0</v>
      </c>
      <c r="AW143" s="170">
        <f>IF($E143&gt;0,AW$16*($E143),0)</f>
        <v>0</v>
      </c>
      <c r="AY143" s="162" t="s">
        <v>555</v>
      </c>
      <c r="AZ143" s="162" t="s">
        <v>838</v>
      </c>
      <c r="BA143" s="28">
        <f t="shared" si="74"/>
        <v>0</v>
      </c>
    </row>
    <row r="144" spans="2:53" ht="35.25" thickBot="1" x14ac:dyDescent="0.45">
      <c r="B144" s="163" t="s">
        <v>556</v>
      </c>
      <c r="C144" s="163" t="s">
        <v>839</v>
      </c>
      <c r="D144" s="55">
        <f>'Controls and SOA'!D137</f>
        <v>0</v>
      </c>
      <c r="E144" s="58">
        <f t="shared" si="112"/>
        <v>0</v>
      </c>
      <c r="F144" s="32"/>
      <c r="G144" s="170">
        <f>IF($E144&gt;0,G$16*($E144),0)</f>
        <v>0</v>
      </c>
      <c r="H144" s="170"/>
      <c r="I144" s="170">
        <f>IF($E144&gt;0,I$16*($E144),0)</f>
        <v>0</v>
      </c>
      <c r="J144" s="170"/>
      <c r="K144" s="170"/>
      <c r="L144" s="170">
        <f>IF($E144&gt;0,L$16*($E144),0)</f>
        <v>0</v>
      </c>
      <c r="M144" s="170">
        <f>IF($E144&gt;0,M$16*($E144),0)</f>
        <v>0</v>
      </c>
      <c r="N144" s="170"/>
      <c r="O144" s="170">
        <f>IF($E144&gt;0,O$16*($E144),0)</f>
        <v>0</v>
      </c>
      <c r="P144" s="170">
        <f>IF($E144&gt;0,P$16*($E144),0)</f>
        <v>0</v>
      </c>
      <c r="Q144" s="170"/>
      <c r="R144" s="170"/>
      <c r="S144" s="170">
        <f>IF($E144&gt;0,S$16*($E144),0)</f>
        <v>0</v>
      </c>
      <c r="T144" s="170"/>
      <c r="U144" s="170"/>
      <c r="V144" s="170"/>
      <c r="W144" s="170"/>
      <c r="X144" s="170">
        <f>IF($E144&gt;0,X$16*($E144),0)</f>
        <v>0</v>
      </c>
      <c r="Y144" s="170"/>
      <c r="Z144" s="170"/>
      <c r="AA144" s="170"/>
      <c r="AB144" s="170"/>
      <c r="AC144" s="170"/>
      <c r="AD144" s="170">
        <f>IF($E144&gt;0,AD$16*($E144),0)</f>
        <v>0</v>
      </c>
      <c r="AE144" s="170">
        <f t="shared" si="118"/>
        <v>0</v>
      </c>
      <c r="AF144" s="170"/>
      <c r="AG144" s="170"/>
      <c r="AH144" s="170">
        <f>IF($E144&gt;0,AH$16*($E144),0)</f>
        <v>0</v>
      </c>
      <c r="AI144" s="170">
        <f>IF($E144&gt;0,AI$16*($E144),0)</f>
        <v>0</v>
      </c>
      <c r="AJ144" s="170">
        <f>IF($E144&gt;0,AJ$16*($E144),0)</f>
        <v>0</v>
      </c>
      <c r="AK144" s="170"/>
      <c r="AL144" s="170">
        <f>IF($E144&gt;0,AL$16*($E144),0)</f>
        <v>0</v>
      </c>
      <c r="AM144" s="170">
        <f>IF($E144&gt;0,AM$16*($E144),0)</f>
        <v>0</v>
      </c>
      <c r="AN144" s="170"/>
      <c r="AO144" s="170">
        <f t="shared" si="119"/>
        <v>0</v>
      </c>
      <c r="AP144" s="170">
        <f t="shared" si="119"/>
        <v>0</v>
      </c>
      <c r="AQ144" s="170"/>
      <c r="AR144" s="170"/>
      <c r="AS144" s="170"/>
      <c r="AT144" s="170">
        <f>IF($E144&gt;0,AT$16*($E144),0)</f>
        <v>0</v>
      </c>
      <c r="AU144" s="170"/>
      <c r="AV144" s="170">
        <f t="shared" si="117"/>
        <v>0</v>
      </c>
      <c r="AW144" s="170">
        <f>IF($E144&gt;0,AW$16*($E144),0)</f>
        <v>0</v>
      </c>
      <c r="AY144" s="163" t="s">
        <v>556</v>
      </c>
      <c r="AZ144" s="163" t="s">
        <v>839</v>
      </c>
      <c r="BA144" s="28">
        <f t="shared" si="74"/>
        <v>0</v>
      </c>
    </row>
    <row r="145" spans="2:53" ht="23.25" x14ac:dyDescent="0.4">
      <c r="B145" s="127" t="s">
        <v>557</v>
      </c>
      <c r="C145" s="127" t="s">
        <v>557</v>
      </c>
      <c r="D145" s="88"/>
      <c r="E145" s="87"/>
      <c r="F145" s="104"/>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Y145" s="127" t="s">
        <v>557</v>
      </c>
      <c r="AZ145" s="127" t="s">
        <v>557</v>
      </c>
      <c r="BA145" s="28"/>
    </row>
    <row r="146" spans="2:53" ht="104.65" x14ac:dyDescent="0.4">
      <c r="B146" s="95" t="s">
        <v>572</v>
      </c>
      <c r="C146" s="95" t="s">
        <v>572</v>
      </c>
      <c r="D146" s="55">
        <f>'Controls and SOA'!D139</f>
        <v>3</v>
      </c>
      <c r="E146" s="58">
        <f>IF(D146="NA", 0, IF(D146=0,0,5-D146))</f>
        <v>2</v>
      </c>
      <c r="F146" s="32"/>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f>IF($E146&gt;0,AR$16*($E146),0)</f>
        <v>0</v>
      </c>
      <c r="AS146" s="170">
        <f>IF($E146&gt;0,AS$16*($E146),0)</f>
        <v>0</v>
      </c>
      <c r="AT146" s="170"/>
      <c r="AU146" s="170"/>
      <c r="AV146" s="170"/>
      <c r="AW146" s="170"/>
      <c r="AY146" s="95" t="s">
        <v>572</v>
      </c>
      <c r="AZ146" s="95" t="s">
        <v>572</v>
      </c>
      <c r="BA146" s="28">
        <f>MAX(G146:AW146)</f>
        <v>0</v>
      </c>
    </row>
    <row r="147" spans="2:53" ht="69.75" x14ac:dyDescent="0.4">
      <c r="B147" s="95" t="s">
        <v>567</v>
      </c>
      <c r="C147" s="95" t="s">
        <v>567</v>
      </c>
      <c r="D147" s="55">
        <f>'Controls and SOA'!D140</f>
        <v>2</v>
      </c>
      <c r="E147" s="58">
        <f t="shared" ref="E147" si="124">IF(D147="NA", 0, IF(D147=0,0,5-D147))</f>
        <v>3</v>
      </c>
      <c r="F147" s="32"/>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f t="shared" ref="AR147:AR155" si="125">IF($E147&gt;0,AR$16*($E147),0)</f>
        <v>0</v>
      </c>
      <c r="AS147" s="170">
        <f t="shared" ref="AS147:AS155" si="126">IF($E147&gt;0,AS$16*($E147),0)</f>
        <v>0</v>
      </c>
      <c r="AT147" s="170"/>
      <c r="AU147" s="170"/>
      <c r="AV147" s="170"/>
      <c r="AW147" s="170"/>
      <c r="AY147" s="95" t="s">
        <v>567</v>
      </c>
      <c r="AZ147" s="95" t="s">
        <v>567</v>
      </c>
      <c r="BA147" s="28">
        <f t="shared" si="74"/>
        <v>0</v>
      </c>
    </row>
    <row r="148" spans="2:53" ht="81.400000000000006" x14ac:dyDescent="0.4">
      <c r="B148" s="95" t="s">
        <v>573</v>
      </c>
      <c r="C148" s="95" t="s">
        <v>573</v>
      </c>
      <c r="D148" s="55">
        <f>'Controls and SOA'!D141</f>
        <v>3</v>
      </c>
      <c r="E148" s="58">
        <f t="shared" ref="E148:E153" si="127">IF(D148="NA", 0, IF(D148=0,0,5-D148))</f>
        <v>2</v>
      </c>
      <c r="F148" s="32"/>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f>IF($E148&gt;0,AC$16*($E148),0)</f>
        <v>0</v>
      </c>
      <c r="AD148" s="170"/>
      <c r="AE148" s="170"/>
      <c r="AF148" s="170"/>
      <c r="AG148" s="170"/>
      <c r="AH148" s="170">
        <f t="shared" ref="AH148:AK150" si="128">IF($E148&gt;0,AH$16*($E148),0)</f>
        <v>0</v>
      </c>
      <c r="AI148" s="170">
        <f t="shared" si="128"/>
        <v>0</v>
      </c>
      <c r="AJ148" s="170">
        <f t="shared" si="128"/>
        <v>0</v>
      </c>
      <c r="AK148" s="170">
        <f t="shared" si="128"/>
        <v>0</v>
      </c>
      <c r="AL148" s="170"/>
      <c r="AM148" s="170"/>
      <c r="AN148" s="170">
        <f>IF($E148&gt;0,AN$16*($E148),0)</f>
        <v>0</v>
      </c>
      <c r="AO148" s="170"/>
      <c r="AP148" s="170"/>
      <c r="AQ148" s="170"/>
      <c r="AR148" s="170">
        <f t="shared" ref="AR148:AS153" si="129">IF($E148&gt;0,AR$16*($E148),0)</f>
        <v>0</v>
      </c>
      <c r="AS148" s="170">
        <f t="shared" si="129"/>
        <v>0</v>
      </c>
      <c r="AT148" s="170"/>
      <c r="AU148" s="170"/>
      <c r="AV148" s="170">
        <f t="shared" ref="AV148:AW150" si="130">IF($E148&gt;0,AV$16*($E148),0)</f>
        <v>0</v>
      </c>
      <c r="AW148" s="170">
        <f t="shared" si="130"/>
        <v>0</v>
      </c>
      <c r="AY148" s="95" t="s">
        <v>573</v>
      </c>
      <c r="AZ148" s="95" t="s">
        <v>573</v>
      </c>
      <c r="BA148" s="28">
        <f t="shared" ref="BA148:BA153" si="131">MAX(G148:AW148)</f>
        <v>0</v>
      </c>
    </row>
    <row r="149" spans="2:53" ht="23.25" x14ac:dyDescent="0.4">
      <c r="B149" s="95" t="s">
        <v>16</v>
      </c>
      <c r="C149" s="95" t="s">
        <v>16</v>
      </c>
      <c r="D149" s="55">
        <f>'Controls and SOA'!D142</f>
        <v>4</v>
      </c>
      <c r="E149" s="58">
        <f t="shared" si="127"/>
        <v>1</v>
      </c>
      <c r="F149" s="32"/>
      <c r="G149" s="170">
        <f t="shared" ref="G149:AB149" si="132">IF($E149&gt;0,G$16*($E149),0)</f>
        <v>0</v>
      </c>
      <c r="H149" s="170">
        <f t="shared" si="132"/>
        <v>0</v>
      </c>
      <c r="I149" s="170">
        <f t="shared" si="132"/>
        <v>0</v>
      </c>
      <c r="J149" s="170">
        <f t="shared" si="132"/>
        <v>0</v>
      </c>
      <c r="K149" s="170">
        <f t="shared" si="132"/>
        <v>0</v>
      </c>
      <c r="L149" s="170">
        <f t="shared" si="132"/>
        <v>0</v>
      </c>
      <c r="M149" s="170">
        <f t="shared" si="132"/>
        <v>0</v>
      </c>
      <c r="N149" s="170">
        <f t="shared" si="132"/>
        <v>0</v>
      </c>
      <c r="O149" s="170">
        <f t="shared" si="132"/>
        <v>0</v>
      </c>
      <c r="P149" s="170">
        <f t="shared" si="132"/>
        <v>0</v>
      </c>
      <c r="Q149" s="170">
        <f t="shared" si="132"/>
        <v>0</v>
      </c>
      <c r="R149" s="170">
        <f t="shared" si="132"/>
        <v>0</v>
      </c>
      <c r="S149" s="170">
        <f t="shared" si="132"/>
        <v>0</v>
      </c>
      <c r="T149" s="170">
        <f t="shared" si="132"/>
        <v>0</v>
      </c>
      <c r="U149" s="170">
        <f t="shared" si="132"/>
        <v>0</v>
      </c>
      <c r="V149" s="170">
        <f t="shared" si="132"/>
        <v>0</v>
      </c>
      <c r="W149" s="170">
        <f t="shared" si="132"/>
        <v>0</v>
      </c>
      <c r="X149" s="170">
        <f t="shared" si="132"/>
        <v>0</v>
      </c>
      <c r="Y149" s="170">
        <f t="shared" si="132"/>
        <v>0</v>
      </c>
      <c r="Z149" s="170">
        <f t="shared" si="132"/>
        <v>0</v>
      </c>
      <c r="AA149" s="170">
        <f t="shared" si="132"/>
        <v>0</v>
      </c>
      <c r="AB149" s="170">
        <f t="shared" si="132"/>
        <v>0</v>
      </c>
      <c r="AC149" s="170">
        <f>IF($E149&gt;0,AC$16*($E149),0)</f>
        <v>0</v>
      </c>
      <c r="AD149" s="170">
        <f>IF($E149&gt;0,AD$16*($E149),0)</f>
        <v>0</v>
      </c>
      <c r="AE149" s="170">
        <f>IF($E149&gt;0,AE$16*($E149),0)</f>
        <v>0</v>
      </c>
      <c r="AF149" s="170">
        <f>IF($E149&gt;0,AF$16*($E149),0)</f>
        <v>0</v>
      </c>
      <c r="AG149" s="170">
        <f>IF($E149&gt;0,AG$16*($E149),0)</f>
        <v>0</v>
      </c>
      <c r="AH149" s="170">
        <f t="shared" si="128"/>
        <v>0</v>
      </c>
      <c r="AI149" s="170">
        <f t="shared" si="128"/>
        <v>0</v>
      </c>
      <c r="AJ149" s="170">
        <f t="shared" si="128"/>
        <v>0</v>
      </c>
      <c r="AK149" s="170">
        <f t="shared" si="128"/>
        <v>0</v>
      </c>
      <c r="AL149" s="170">
        <f>IF($E149&gt;0,AL$16*($E149),0)</f>
        <v>0</v>
      </c>
      <c r="AM149" s="170">
        <f>IF($E149&gt;0,AM$16*($E149),0)</f>
        <v>0</v>
      </c>
      <c r="AN149" s="170">
        <f>IF($E149&gt;0,AN$16*($E149),0)</f>
        <v>0</v>
      </c>
      <c r="AO149" s="170">
        <f t="shared" ref="AO149:AQ150" si="133">IF($E149&gt;0,AO$16*($E149),0)</f>
        <v>0</v>
      </c>
      <c r="AP149" s="170">
        <f t="shared" si="133"/>
        <v>0</v>
      </c>
      <c r="AQ149" s="170">
        <f t="shared" si="133"/>
        <v>0</v>
      </c>
      <c r="AR149" s="170">
        <f t="shared" si="129"/>
        <v>0</v>
      </c>
      <c r="AS149" s="170">
        <f t="shared" si="129"/>
        <v>0</v>
      </c>
      <c r="AT149" s="170">
        <f>IF($E149&gt;0,AT$16*($E149),0)</f>
        <v>0</v>
      </c>
      <c r="AU149" s="170">
        <f>IF($E149&gt;0,AU$16*($E149),0)</f>
        <v>0</v>
      </c>
      <c r="AV149" s="170">
        <f t="shared" si="130"/>
        <v>0</v>
      </c>
      <c r="AW149" s="170">
        <f t="shared" si="130"/>
        <v>0</v>
      </c>
      <c r="AY149" s="95" t="s">
        <v>16</v>
      </c>
      <c r="AZ149" s="95" t="s">
        <v>16</v>
      </c>
      <c r="BA149" s="28">
        <f t="shared" si="131"/>
        <v>0</v>
      </c>
    </row>
    <row r="150" spans="2:53" ht="104.65" x14ac:dyDescent="0.4">
      <c r="B150" s="95" t="s">
        <v>574</v>
      </c>
      <c r="C150" s="95" t="s">
        <v>574</v>
      </c>
      <c r="D150" s="55">
        <f>'Controls and SOA'!D143</f>
        <v>0</v>
      </c>
      <c r="E150" s="58">
        <f t="shared" si="127"/>
        <v>0</v>
      </c>
      <c r="F150" s="32"/>
      <c r="G150" s="170"/>
      <c r="H150" s="170"/>
      <c r="I150" s="170"/>
      <c r="J150" s="170"/>
      <c r="K150" s="170"/>
      <c r="L150" s="170"/>
      <c r="M150" s="170"/>
      <c r="N150" s="170"/>
      <c r="O150" s="170"/>
      <c r="P150" s="170"/>
      <c r="Q150" s="170"/>
      <c r="R150" s="170"/>
      <c r="S150" s="170"/>
      <c r="T150" s="170"/>
      <c r="U150" s="170"/>
      <c r="V150" s="170"/>
      <c r="W150" s="170"/>
      <c r="X150" s="170"/>
      <c r="Y150" s="170">
        <f>IF($E150&gt;0,Y$16*($E150),0)</f>
        <v>0</v>
      </c>
      <c r="Z150" s="170"/>
      <c r="AA150" s="170"/>
      <c r="AB150" s="170">
        <f>IF($E150&gt;0,AB$16*($E150),0)</f>
        <v>0</v>
      </c>
      <c r="AC150" s="170">
        <f>IF($E150&gt;0,AC$16*($E150),0)</f>
        <v>0</v>
      </c>
      <c r="AD150" s="170"/>
      <c r="AE150" s="170"/>
      <c r="AF150" s="170"/>
      <c r="AG150" s="170"/>
      <c r="AH150" s="170">
        <f t="shared" si="128"/>
        <v>0</v>
      </c>
      <c r="AI150" s="170">
        <f t="shared" si="128"/>
        <v>0</v>
      </c>
      <c r="AJ150" s="170">
        <f t="shared" si="128"/>
        <v>0</v>
      </c>
      <c r="AK150" s="170">
        <f t="shared" si="128"/>
        <v>0</v>
      </c>
      <c r="AL150" s="170">
        <f>IF($E150&gt;0,AL$16*($E150),0)</f>
        <v>0</v>
      </c>
      <c r="AM150" s="170"/>
      <c r="AN150" s="170">
        <f>IF($E150&gt;0,AN$16*($E150),0)</f>
        <v>0</v>
      </c>
      <c r="AO150" s="170">
        <f t="shared" si="133"/>
        <v>0</v>
      </c>
      <c r="AP150" s="170">
        <f t="shared" si="133"/>
        <v>0</v>
      </c>
      <c r="AQ150" s="170">
        <f t="shared" si="133"/>
        <v>0</v>
      </c>
      <c r="AR150" s="170">
        <f t="shared" si="129"/>
        <v>0</v>
      </c>
      <c r="AS150" s="170">
        <f t="shared" si="129"/>
        <v>0</v>
      </c>
      <c r="AT150" s="170">
        <f>IF($E150&gt;0,AT$16*($E150),0)</f>
        <v>0</v>
      </c>
      <c r="AU150" s="170"/>
      <c r="AV150" s="170">
        <f t="shared" si="130"/>
        <v>0</v>
      </c>
      <c r="AW150" s="170">
        <f t="shared" si="130"/>
        <v>0</v>
      </c>
      <c r="AY150" s="95" t="s">
        <v>574</v>
      </c>
      <c r="AZ150" s="95" t="s">
        <v>574</v>
      </c>
      <c r="BA150" s="28">
        <f t="shared" si="131"/>
        <v>0</v>
      </c>
    </row>
    <row r="151" spans="2:53" ht="58.15" x14ac:dyDescent="0.4">
      <c r="B151" s="95" t="s">
        <v>575</v>
      </c>
      <c r="C151" s="95" t="s">
        <v>575</v>
      </c>
      <c r="D151" s="55">
        <f>'Controls and SOA'!D144</f>
        <v>0</v>
      </c>
      <c r="E151" s="58">
        <f t="shared" si="127"/>
        <v>0</v>
      </c>
      <c r="F151" s="32"/>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c r="AG151" s="170"/>
      <c r="AH151" s="170"/>
      <c r="AI151" s="170"/>
      <c r="AJ151" s="170"/>
      <c r="AK151" s="170"/>
      <c r="AL151" s="170"/>
      <c r="AM151" s="170"/>
      <c r="AN151" s="170"/>
      <c r="AO151" s="170"/>
      <c r="AP151" s="170"/>
      <c r="AQ151" s="170"/>
      <c r="AR151" s="170">
        <f t="shared" si="129"/>
        <v>0</v>
      </c>
      <c r="AS151" s="170">
        <f t="shared" si="129"/>
        <v>0</v>
      </c>
      <c r="AT151" s="170"/>
      <c r="AU151" s="170"/>
      <c r="AV151" s="170"/>
      <c r="AW151" s="170"/>
      <c r="AY151" s="95" t="s">
        <v>575</v>
      </c>
      <c r="AZ151" s="95" t="s">
        <v>575</v>
      </c>
      <c r="BA151" s="28">
        <f t="shared" si="131"/>
        <v>0</v>
      </c>
    </row>
    <row r="152" spans="2:53" ht="127.9" x14ac:dyDescent="0.4">
      <c r="B152" s="95" t="s">
        <v>654</v>
      </c>
      <c r="C152" s="95" t="s">
        <v>654</v>
      </c>
      <c r="D152" s="55">
        <f>'Controls and SOA'!D145</f>
        <v>0</v>
      </c>
      <c r="E152" s="58">
        <f t="shared" si="127"/>
        <v>0</v>
      </c>
      <c r="F152" s="32"/>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AP152" s="170"/>
      <c r="AQ152" s="170"/>
      <c r="AR152" s="170">
        <f t="shared" si="129"/>
        <v>0</v>
      </c>
      <c r="AS152" s="170">
        <f t="shared" si="129"/>
        <v>0</v>
      </c>
      <c r="AT152" s="170"/>
      <c r="AU152" s="170"/>
      <c r="AV152" s="170"/>
      <c r="AW152" s="170"/>
      <c r="AY152" s="95" t="s">
        <v>654</v>
      </c>
      <c r="AZ152" s="95" t="s">
        <v>654</v>
      </c>
      <c r="BA152" s="28">
        <f t="shared" si="131"/>
        <v>0</v>
      </c>
    </row>
    <row r="153" spans="2:53" ht="69.75" x14ac:dyDescent="0.4">
      <c r="B153" s="95" t="s">
        <v>568</v>
      </c>
      <c r="C153" s="95" t="s">
        <v>568</v>
      </c>
      <c r="D153" s="55">
        <f>'Controls and SOA'!D146</f>
        <v>0</v>
      </c>
      <c r="E153" s="58">
        <f t="shared" si="127"/>
        <v>0</v>
      </c>
      <c r="F153" s="32"/>
      <c r="G153" s="170"/>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f t="shared" si="129"/>
        <v>0</v>
      </c>
      <c r="AS153" s="170">
        <f t="shared" si="129"/>
        <v>0</v>
      </c>
      <c r="AT153" s="170"/>
      <c r="AU153" s="170"/>
      <c r="AV153" s="170"/>
      <c r="AW153" s="170"/>
      <c r="AY153" s="95" t="s">
        <v>568</v>
      </c>
      <c r="AZ153" s="95" t="s">
        <v>568</v>
      </c>
      <c r="BA153" s="28">
        <f t="shared" si="131"/>
        <v>0</v>
      </c>
    </row>
    <row r="154" spans="2:53" ht="139.5" x14ac:dyDescent="0.4">
      <c r="B154" s="95" t="s">
        <v>655</v>
      </c>
      <c r="C154" s="95" t="s">
        <v>655</v>
      </c>
      <c r="D154" s="55">
        <f>'Controls and SOA'!D147</f>
        <v>0</v>
      </c>
      <c r="E154" s="58">
        <f t="shared" ref="E154" si="134">IF(D154="NA", 0, IF(D154=0,0,5-D154))</f>
        <v>0</v>
      </c>
      <c r="F154" s="32"/>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0"/>
      <c r="AC154" s="170"/>
      <c r="AD154" s="170"/>
      <c r="AE154" s="170"/>
      <c r="AF154" s="170"/>
      <c r="AG154" s="170"/>
      <c r="AH154" s="170"/>
      <c r="AI154" s="170"/>
      <c r="AJ154" s="170"/>
      <c r="AK154" s="170"/>
      <c r="AL154" s="170"/>
      <c r="AM154" s="170"/>
      <c r="AN154" s="170"/>
      <c r="AO154" s="170"/>
      <c r="AP154" s="170"/>
      <c r="AQ154" s="170"/>
      <c r="AR154" s="170">
        <f t="shared" si="125"/>
        <v>0</v>
      </c>
      <c r="AS154" s="170">
        <f t="shared" si="126"/>
        <v>0</v>
      </c>
      <c r="AT154" s="170"/>
      <c r="AU154" s="170"/>
      <c r="AV154" s="170"/>
      <c r="AW154" s="170"/>
      <c r="AY154" s="95" t="s">
        <v>655</v>
      </c>
      <c r="AZ154" s="95" t="s">
        <v>655</v>
      </c>
      <c r="BA154" s="28">
        <f t="shared" si="74"/>
        <v>0</v>
      </c>
    </row>
    <row r="155" spans="2:53" ht="34.9" x14ac:dyDescent="0.4">
      <c r="B155" s="95" t="s">
        <v>610</v>
      </c>
      <c r="C155" s="95" t="s">
        <v>610</v>
      </c>
      <c r="D155" s="55">
        <f>'Controls and SOA'!D148</f>
        <v>0</v>
      </c>
      <c r="E155" s="58">
        <f t="shared" ref="E155" si="135">IF(D155="NA", 0, IF(D155=0,0,5-D155))</f>
        <v>0</v>
      </c>
      <c r="F155" s="32"/>
      <c r="G155" s="170"/>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f t="shared" si="125"/>
        <v>0</v>
      </c>
      <c r="AS155" s="170">
        <f t="shared" si="126"/>
        <v>0</v>
      </c>
      <c r="AT155" s="170"/>
      <c r="AU155" s="170"/>
      <c r="AV155" s="170"/>
      <c r="AW155" s="170"/>
      <c r="AY155" s="95" t="s">
        <v>610</v>
      </c>
      <c r="AZ155" s="95" t="s">
        <v>610</v>
      </c>
      <c r="BA155" s="28">
        <f t="shared" ref="BA155" si="136">MAX(G155:AW155)</f>
        <v>0</v>
      </c>
    </row>
    <row r="156" spans="2:53" ht="81.400000000000006" x14ac:dyDescent="0.4">
      <c r="B156" s="95" t="s">
        <v>603</v>
      </c>
      <c r="C156" s="95" t="s">
        <v>603</v>
      </c>
      <c r="D156" s="55">
        <f>'Controls and SOA'!D149</f>
        <v>0</v>
      </c>
      <c r="E156" s="58">
        <f t="shared" ref="E156:E166" si="137">IF(D156="NA", 0, IF(D156=0,0,5-D156))</f>
        <v>0</v>
      </c>
      <c r="F156" s="32"/>
      <c r="G156" s="170"/>
      <c r="H156" s="170"/>
      <c r="I156" s="170"/>
      <c r="J156" s="170"/>
      <c r="K156" s="170"/>
      <c r="L156" s="170"/>
      <c r="M156" s="170"/>
      <c r="N156" s="170"/>
      <c r="O156" s="170"/>
      <c r="P156" s="170"/>
      <c r="Q156" s="170"/>
      <c r="R156" s="170"/>
      <c r="S156" s="170"/>
      <c r="T156" s="170"/>
      <c r="U156" s="170"/>
      <c r="V156" s="170"/>
      <c r="W156" s="170"/>
      <c r="X156" s="170">
        <f>IF($E156&gt;0,X$16*($E156),0)</f>
        <v>0</v>
      </c>
      <c r="Y156" s="170">
        <f>IF($E156&gt;0,Y$16*($E156),0)</f>
        <v>0</v>
      </c>
      <c r="Z156" s="170">
        <f>IF($E156&gt;0,Z$16*($E156),0)</f>
        <v>0</v>
      </c>
      <c r="AA156" s="170">
        <f>IF($E156&gt;0,AA$16*($E156),0)</f>
        <v>0</v>
      </c>
      <c r="AB156" s="170">
        <f>IF($E156&gt;0,AB$16*($E156),0)</f>
        <v>0</v>
      </c>
      <c r="AC156" s="170"/>
      <c r="AD156" s="170"/>
      <c r="AE156" s="170"/>
      <c r="AF156" s="170"/>
      <c r="AG156" s="170"/>
      <c r="AH156" s="170">
        <f t="shared" ref="AH156:AL157" si="138">IF($E156&gt;0,AH$16*($E156),0)</f>
        <v>0</v>
      </c>
      <c r="AI156" s="170">
        <f t="shared" si="138"/>
        <v>0</v>
      </c>
      <c r="AJ156" s="170">
        <f t="shared" si="138"/>
        <v>0</v>
      </c>
      <c r="AK156" s="170">
        <f t="shared" si="138"/>
        <v>0</v>
      </c>
      <c r="AL156" s="170">
        <f t="shared" si="138"/>
        <v>0</v>
      </c>
      <c r="AM156" s="170"/>
      <c r="AN156" s="170">
        <f t="shared" ref="AN156:AT156" si="139">IF($E156&gt;0,AN$16*($E156),0)</f>
        <v>0</v>
      </c>
      <c r="AO156" s="170">
        <f t="shared" si="139"/>
        <v>0</v>
      </c>
      <c r="AP156" s="170">
        <f t="shared" si="139"/>
        <v>0</v>
      </c>
      <c r="AQ156" s="170">
        <f t="shared" si="139"/>
        <v>0</v>
      </c>
      <c r="AR156" s="170">
        <f t="shared" si="139"/>
        <v>0</v>
      </c>
      <c r="AS156" s="170">
        <f t="shared" si="139"/>
        <v>0</v>
      </c>
      <c r="AT156" s="170">
        <f t="shared" si="139"/>
        <v>0</v>
      </c>
      <c r="AU156" s="170"/>
      <c r="AV156" s="170">
        <f>IF($E156&gt;0,AV$16*($E156),0)</f>
        <v>0</v>
      </c>
      <c r="AW156" s="170">
        <f>IF($E156&gt;0,AW$16*($E156),0)</f>
        <v>0</v>
      </c>
      <c r="AY156" s="95" t="s">
        <v>603</v>
      </c>
      <c r="AZ156" s="95" t="s">
        <v>603</v>
      </c>
      <c r="BA156" s="28">
        <f t="shared" ref="BA156:BA166" si="140">MAX(G156:AW156)</f>
        <v>0</v>
      </c>
    </row>
    <row r="157" spans="2:53" ht="23.25" x14ac:dyDescent="0.4">
      <c r="B157" s="95" t="s">
        <v>569</v>
      </c>
      <c r="C157" s="95" t="s">
        <v>569</v>
      </c>
      <c r="D157" s="55">
        <f>'Controls and SOA'!D150</f>
        <v>0</v>
      </c>
      <c r="E157" s="58">
        <f t="shared" si="137"/>
        <v>0</v>
      </c>
      <c r="F157" s="32"/>
      <c r="G157" s="170"/>
      <c r="H157" s="170"/>
      <c r="I157" s="170"/>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c r="AF157" s="170"/>
      <c r="AG157" s="170"/>
      <c r="AH157" s="170">
        <f t="shared" si="138"/>
        <v>0</v>
      </c>
      <c r="AI157" s="170">
        <f t="shared" si="138"/>
        <v>0</v>
      </c>
      <c r="AJ157" s="170">
        <f t="shared" si="138"/>
        <v>0</v>
      </c>
      <c r="AK157" s="170">
        <f t="shared" si="138"/>
        <v>0</v>
      </c>
      <c r="AL157" s="170">
        <f t="shared" si="138"/>
        <v>0</v>
      </c>
      <c r="AM157" s="170"/>
      <c r="AN157" s="170">
        <f>IF($E157&gt;0,AN$16*($E157),0)</f>
        <v>0</v>
      </c>
      <c r="AO157" s="170"/>
      <c r="AP157" s="170"/>
      <c r="AQ157" s="170"/>
      <c r="AR157" s="170">
        <f t="shared" ref="AR157:AS166" si="141">IF($E157&gt;0,AR$16*($E157),0)</f>
        <v>0</v>
      </c>
      <c r="AS157" s="170">
        <f t="shared" si="141"/>
        <v>0</v>
      </c>
      <c r="AT157" s="170"/>
      <c r="AU157" s="170"/>
      <c r="AV157" s="170"/>
      <c r="AW157" s="170"/>
      <c r="AY157" s="95" t="s">
        <v>569</v>
      </c>
      <c r="AZ157" s="95" t="s">
        <v>569</v>
      </c>
      <c r="BA157" s="28">
        <f t="shared" si="140"/>
        <v>0</v>
      </c>
    </row>
    <row r="158" spans="2:53" ht="58.15" x14ac:dyDescent="0.4">
      <c r="B158" s="95" t="s">
        <v>576</v>
      </c>
      <c r="C158" s="95" t="s">
        <v>576</v>
      </c>
      <c r="D158" s="55">
        <f>'Controls and SOA'!D151</f>
        <v>0</v>
      </c>
      <c r="E158" s="58">
        <f t="shared" si="137"/>
        <v>0</v>
      </c>
      <c r="F158" s="32"/>
      <c r="G158" s="170"/>
      <c r="H158" s="170"/>
      <c r="I158" s="170"/>
      <c r="J158" s="170"/>
      <c r="K158" s="170"/>
      <c r="L158" s="170"/>
      <c r="M158" s="170"/>
      <c r="N158" s="170"/>
      <c r="O158" s="170"/>
      <c r="P158" s="170"/>
      <c r="Q158" s="170"/>
      <c r="R158" s="170"/>
      <c r="S158" s="170"/>
      <c r="T158" s="170"/>
      <c r="U158" s="170"/>
      <c r="V158" s="170"/>
      <c r="W158" s="170"/>
      <c r="X158" s="170"/>
      <c r="Y158" s="170"/>
      <c r="Z158" s="170"/>
      <c r="AA158" s="170">
        <f>IF($E158&gt;0,AA$16*($E158),0)</f>
        <v>0</v>
      </c>
      <c r="AB158" s="170"/>
      <c r="AC158" s="170"/>
      <c r="AD158" s="170">
        <f>IF($E158&gt;0,AD$16*($E158),0)</f>
        <v>0</v>
      </c>
      <c r="AE158" s="170"/>
      <c r="AF158" s="170"/>
      <c r="AG158" s="170"/>
      <c r="AH158" s="170"/>
      <c r="AI158" s="170"/>
      <c r="AJ158" s="170"/>
      <c r="AK158" s="170"/>
      <c r="AL158" s="170"/>
      <c r="AM158" s="170"/>
      <c r="AN158" s="170"/>
      <c r="AO158" s="170"/>
      <c r="AP158" s="170"/>
      <c r="AQ158" s="170"/>
      <c r="AR158" s="170">
        <f t="shared" si="141"/>
        <v>0</v>
      </c>
      <c r="AS158" s="170">
        <f t="shared" si="141"/>
        <v>0</v>
      </c>
      <c r="AT158" s="170"/>
      <c r="AU158" s="170"/>
      <c r="AV158" s="170"/>
      <c r="AW158" s="170"/>
      <c r="AY158" s="95" t="s">
        <v>576</v>
      </c>
      <c r="AZ158" s="95" t="s">
        <v>576</v>
      </c>
      <c r="BA158" s="28">
        <f t="shared" si="140"/>
        <v>0</v>
      </c>
    </row>
    <row r="159" spans="2:53" ht="46.5" x14ac:dyDescent="0.4">
      <c r="B159" s="95" t="s">
        <v>577</v>
      </c>
      <c r="C159" s="95" t="s">
        <v>577</v>
      </c>
      <c r="D159" s="55">
        <f>'Controls and SOA'!D152</f>
        <v>0</v>
      </c>
      <c r="E159" s="58">
        <f t="shared" si="137"/>
        <v>0</v>
      </c>
      <c r="F159" s="32"/>
      <c r="G159" s="170"/>
      <c r="H159" s="170"/>
      <c r="I159" s="170"/>
      <c r="J159" s="170"/>
      <c r="K159" s="170"/>
      <c r="L159" s="170"/>
      <c r="M159" s="170"/>
      <c r="N159" s="170"/>
      <c r="O159" s="170"/>
      <c r="P159" s="170"/>
      <c r="Q159" s="170"/>
      <c r="R159" s="170"/>
      <c r="S159" s="170"/>
      <c r="T159" s="170"/>
      <c r="U159" s="170"/>
      <c r="V159" s="170"/>
      <c r="W159" s="170"/>
      <c r="X159" s="170"/>
      <c r="Y159" s="170"/>
      <c r="Z159" s="170"/>
      <c r="AA159" s="170">
        <f>IF($E159&gt;0,AA$16*($E159),0)</f>
        <v>0</v>
      </c>
      <c r="AB159" s="170"/>
      <c r="AC159" s="170"/>
      <c r="AD159" s="170">
        <f>IF($E159&gt;0,AD$16*($E159),0)</f>
        <v>0</v>
      </c>
      <c r="AE159" s="170"/>
      <c r="AF159" s="170"/>
      <c r="AG159" s="170"/>
      <c r="AH159" s="170"/>
      <c r="AI159" s="170"/>
      <c r="AJ159" s="170"/>
      <c r="AK159" s="170"/>
      <c r="AL159" s="170"/>
      <c r="AM159" s="170"/>
      <c r="AN159" s="170"/>
      <c r="AO159" s="170"/>
      <c r="AP159" s="170"/>
      <c r="AQ159" s="170"/>
      <c r="AR159" s="170">
        <f t="shared" si="141"/>
        <v>0</v>
      </c>
      <c r="AS159" s="170">
        <f t="shared" si="141"/>
        <v>0</v>
      </c>
      <c r="AT159" s="170"/>
      <c r="AU159" s="170"/>
      <c r="AV159" s="170"/>
      <c r="AW159" s="170"/>
      <c r="AY159" s="95" t="s">
        <v>577</v>
      </c>
      <c r="AZ159" s="95" t="s">
        <v>577</v>
      </c>
      <c r="BA159" s="28">
        <f t="shared" si="140"/>
        <v>0</v>
      </c>
    </row>
    <row r="160" spans="2:53" ht="23.25" x14ac:dyDescent="0.4">
      <c r="B160" s="95" t="s">
        <v>570</v>
      </c>
      <c r="C160" s="95" t="s">
        <v>570</v>
      </c>
      <c r="D160" s="55">
        <f>'Controls and SOA'!D153</f>
        <v>0</v>
      </c>
      <c r="E160" s="58">
        <f t="shared" si="137"/>
        <v>0</v>
      </c>
      <c r="F160" s="32"/>
      <c r="G160" s="170"/>
      <c r="H160" s="170"/>
      <c r="I160" s="170"/>
      <c r="J160" s="170"/>
      <c r="K160" s="170"/>
      <c r="L160" s="170"/>
      <c r="M160" s="170"/>
      <c r="N160" s="170"/>
      <c r="O160" s="170"/>
      <c r="P160" s="170"/>
      <c r="Q160" s="170"/>
      <c r="R160" s="170"/>
      <c r="S160" s="170"/>
      <c r="T160" s="170"/>
      <c r="U160" s="170"/>
      <c r="V160" s="170"/>
      <c r="W160" s="170"/>
      <c r="X160" s="170"/>
      <c r="Y160" s="170"/>
      <c r="Z160" s="170"/>
      <c r="AA160" s="170">
        <f>IF($E160&gt;0,AA$16*($E160),0)</f>
        <v>0</v>
      </c>
      <c r="AB160" s="170"/>
      <c r="AC160" s="170"/>
      <c r="AD160" s="170">
        <f>IF($E160&gt;0,AD$16*($E160),0)</f>
        <v>0</v>
      </c>
      <c r="AE160" s="170"/>
      <c r="AF160" s="170"/>
      <c r="AG160" s="170"/>
      <c r="AH160" s="170"/>
      <c r="AI160" s="170"/>
      <c r="AJ160" s="170"/>
      <c r="AK160" s="170"/>
      <c r="AL160" s="170"/>
      <c r="AM160" s="170"/>
      <c r="AN160" s="170"/>
      <c r="AO160" s="170"/>
      <c r="AP160" s="170"/>
      <c r="AQ160" s="170"/>
      <c r="AR160" s="170">
        <f t="shared" si="141"/>
        <v>0</v>
      </c>
      <c r="AS160" s="170">
        <f t="shared" si="141"/>
        <v>0</v>
      </c>
      <c r="AT160" s="170"/>
      <c r="AU160" s="170"/>
      <c r="AV160" s="170"/>
      <c r="AW160" s="170"/>
      <c r="AY160" s="95" t="s">
        <v>570</v>
      </c>
      <c r="AZ160" s="95" t="s">
        <v>570</v>
      </c>
      <c r="BA160" s="28">
        <f t="shared" si="140"/>
        <v>0</v>
      </c>
    </row>
    <row r="161" spans="2:53" x14ac:dyDescent="0.4">
      <c r="B161" s="95" t="s">
        <v>571</v>
      </c>
      <c r="C161" s="95" t="s">
        <v>571</v>
      </c>
      <c r="D161" s="55">
        <f>'Controls and SOA'!D154</f>
        <v>0</v>
      </c>
      <c r="E161" s="58">
        <f t="shared" si="137"/>
        <v>0</v>
      </c>
      <c r="F161" s="32"/>
      <c r="G161" s="170"/>
      <c r="H161" s="170"/>
      <c r="I161" s="170"/>
      <c r="J161" s="170"/>
      <c r="K161" s="170"/>
      <c r="L161" s="170"/>
      <c r="M161" s="170"/>
      <c r="N161" s="170"/>
      <c r="O161" s="170"/>
      <c r="P161" s="170"/>
      <c r="Q161" s="170"/>
      <c r="R161" s="170"/>
      <c r="S161" s="170"/>
      <c r="T161" s="170"/>
      <c r="U161" s="170"/>
      <c r="V161" s="170"/>
      <c r="W161" s="170"/>
      <c r="X161" s="170"/>
      <c r="Y161" s="170"/>
      <c r="Z161" s="170"/>
      <c r="AA161" s="170">
        <f>IF($E161&gt;0,AA$16*($E161),0)</f>
        <v>0</v>
      </c>
      <c r="AB161" s="170"/>
      <c r="AC161" s="170"/>
      <c r="AD161" s="170">
        <f>IF($E161&gt;0,AD$16*($E161),0)</f>
        <v>0</v>
      </c>
      <c r="AE161" s="170"/>
      <c r="AF161" s="170"/>
      <c r="AG161" s="170"/>
      <c r="AH161" s="170"/>
      <c r="AI161" s="170"/>
      <c r="AJ161" s="170"/>
      <c r="AK161" s="170"/>
      <c r="AL161" s="170"/>
      <c r="AM161" s="170"/>
      <c r="AN161" s="170"/>
      <c r="AO161" s="170"/>
      <c r="AP161" s="170"/>
      <c r="AQ161" s="170"/>
      <c r="AR161" s="170">
        <f t="shared" si="141"/>
        <v>0</v>
      </c>
      <c r="AS161" s="170">
        <f t="shared" si="141"/>
        <v>0</v>
      </c>
      <c r="AT161" s="170"/>
      <c r="AU161" s="170"/>
      <c r="AV161" s="170"/>
      <c r="AW161" s="170"/>
      <c r="AY161" s="95" t="s">
        <v>571</v>
      </c>
      <c r="AZ161" s="95" t="s">
        <v>571</v>
      </c>
      <c r="BA161" s="28">
        <f t="shared" si="140"/>
        <v>0</v>
      </c>
    </row>
    <row r="162" spans="2:53" ht="46.5" x14ac:dyDescent="0.4">
      <c r="B162" s="95" t="s">
        <v>578</v>
      </c>
      <c r="C162" s="95" t="s">
        <v>578</v>
      </c>
      <c r="D162" s="55">
        <f>'Controls and SOA'!D155</f>
        <v>0</v>
      </c>
      <c r="E162" s="58">
        <f t="shared" si="137"/>
        <v>0</v>
      </c>
      <c r="F162" s="32"/>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f>IF($E162&gt;0,AB$16*($E162),0)</f>
        <v>0</v>
      </c>
      <c r="AC162" s="170"/>
      <c r="AD162" s="170"/>
      <c r="AE162" s="170"/>
      <c r="AF162" s="170"/>
      <c r="AG162" s="170"/>
      <c r="AH162" s="170"/>
      <c r="AI162" s="170"/>
      <c r="AJ162" s="170"/>
      <c r="AK162" s="170"/>
      <c r="AL162" s="170"/>
      <c r="AM162" s="170"/>
      <c r="AN162" s="170">
        <f>IF($E162&gt;0,AN$16*($E162),0)</f>
        <v>0</v>
      </c>
      <c r="AO162" s="170"/>
      <c r="AP162" s="170"/>
      <c r="AQ162" s="170"/>
      <c r="AR162" s="170">
        <f t="shared" si="141"/>
        <v>0</v>
      </c>
      <c r="AS162" s="170">
        <f t="shared" si="141"/>
        <v>0</v>
      </c>
      <c r="AT162" s="170"/>
      <c r="AU162" s="170"/>
      <c r="AV162" s="170"/>
      <c r="AW162" s="170">
        <f>IF($E162&gt;0,AW$16*($E162),0)</f>
        <v>0</v>
      </c>
      <c r="AY162" s="95" t="s">
        <v>578</v>
      </c>
      <c r="AZ162" s="95" t="s">
        <v>578</v>
      </c>
      <c r="BA162" s="28">
        <f t="shared" si="140"/>
        <v>0</v>
      </c>
    </row>
    <row r="163" spans="2:53" ht="139.5" x14ac:dyDescent="0.4">
      <c r="B163" s="95" t="s">
        <v>656</v>
      </c>
      <c r="C163" s="95" t="s">
        <v>656</v>
      </c>
      <c r="D163" s="55">
        <f>'Controls and SOA'!D156</f>
        <v>0</v>
      </c>
      <c r="E163" s="58">
        <f t="shared" si="137"/>
        <v>0</v>
      </c>
      <c r="F163" s="32"/>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c r="AG163" s="170"/>
      <c r="AH163" s="170"/>
      <c r="AI163" s="170"/>
      <c r="AJ163" s="170"/>
      <c r="AK163" s="170"/>
      <c r="AL163" s="170"/>
      <c r="AM163" s="170"/>
      <c r="AN163" s="170"/>
      <c r="AO163" s="170"/>
      <c r="AP163" s="170"/>
      <c r="AQ163" s="170"/>
      <c r="AR163" s="170">
        <f t="shared" si="141"/>
        <v>0</v>
      </c>
      <c r="AS163" s="170">
        <f t="shared" si="141"/>
        <v>0</v>
      </c>
      <c r="AT163" s="170"/>
      <c r="AU163" s="170"/>
      <c r="AV163" s="170"/>
      <c r="AW163" s="170">
        <f>IF($E163&gt;0,AW$16*($E163),0)</f>
        <v>0</v>
      </c>
      <c r="AY163" s="95" t="s">
        <v>656</v>
      </c>
      <c r="AZ163" s="95" t="s">
        <v>656</v>
      </c>
      <c r="BA163" s="28">
        <f t="shared" si="140"/>
        <v>0</v>
      </c>
    </row>
    <row r="164" spans="2:53" ht="69.75" x14ac:dyDescent="0.4">
      <c r="B164" s="95" t="s">
        <v>579</v>
      </c>
      <c r="C164" s="95" t="s">
        <v>579</v>
      </c>
      <c r="D164" s="55">
        <f>'Controls and SOA'!D157</f>
        <v>0</v>
      </c>
      <c r="E164" s="58">
        <f t="shared" si="137"/>
        <v>0</v>
      </c>
      <c r="F164" s="32"/>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f>IF($E164&gt;0,AB$16*($E164),0)</f>
        <v>0</v>
      </c>
      <c r="AC164" s="170"/>
      <c r="AD164" s="170"/>
      <c r="AE164" s="170"/>
      <c r="AF164" s="170"/>
      <c r="AG164" s="170"/>
      <c r="AH164" s="170"/>
      <c r="AI164" s="170"/>
      <c r="AJ164" s="170"/>
      <c r="AK164" s="170"/>
      <c r="AL164" s="170"/>
      <c r="AM164" s="170"/>
      <c r="AN164" s="170">
        <f>IF($E164&gt;0,AN$16*($E164),0)</f>
        <v>0</v>
      </c>
      <c r="AO164" s="170"/>
      <c r="AP164" s="170"/>
      <c r="AQ164" s="170"/>
      <c r="AR164" s="170">
        <f t="shared" si="141"/>
        <v>0</v>
      </c>
      <c r="AS164" s="170">
        <f t="shared" si="141"/>
        <v>0</v>
      </c>
      <c r="AT164" s="170"/>
      <c r="AU164" s="170"/>
      <c r="AV164" s="170"/>
      <c r="AW164" s="170">
        <f>IF($E164&gt;0,AW$16*($E164),0)</f>
        <v>0</v>
      </c>
      <c r="AY164" s="95" t="s">
        <v>579</v>
      </c>
      <c r="AZ164" s="95" t="s">
        <v>579</v>
      </c>
      <c r="BA164" s="28">
        <f t="shared" si="140"/>
        <v>0</v>
      </c>
    </row>
    <row r="165" spans="2:53" ht="58.15" x14ac:dyDescent="0.4">
      <c r="B165" s="95" t="s">
        <v>580</v>
      </c>
      <c r="C165" s="95" t="s">
        <v>580</v>
      </c>
      <c r="D165" s="55">
        <f>'Controls and SOA'!D158</f>
        <v>0</v>
      </c>
      <c r="E165" s="58">
        <f t="shared" si="137"/>
        <v>0</v>
      </c>
      <c r="F165" s="32"/>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f>IF($E165&gt;0,AB$16*($E165),0)</f>
        <v>0</v>
      </c>
      <c r="AC165" s="170"/>
      <c r="AD165" s="170"/>
      <c r="AE165" s="170"/>
      <c r="AF165" s="170"/>
      <c r="AG165" s="170"/>
      <c r="AH165" s="170"/>
      <c r="AI165" s="170"/>
      <c r="AJ165" s="170"/>
      <c r="AK165" s="170"/>
      <c r="AL165" s="170"/>
      <c r="AM165" s="170"/>
      <c r="AN165" s="170">
        <f>IF($E165&gt;0,AN$16*($E165),0)</f>
        <v>0</v>
      </c>
      <c r="AO165" s="170"/>
      <c r="AP165" s="170"/>
      <c r="AQ165" s="170"/>
      <c r="AR165" s="170">
        <f t="shared" si="141"/>
        <v>0</v>
      </c>
      <c r="AS165" s="170">
        <f t="shared" si="141"/>
        <v>0</v>
      </c>
      <c r="AT165" s="170"/>
      <c r="AU165" s="170"/>
      <c r="AV165" s="170"/>
      <c r="AW165" s="170">
        <f>IF($E165&gt;0,AW$16*($E165),0)</f>
        <v>0</v>
      </c>
      <c r="AY165" s="95" t="s">
        <v>580</v>
      </c>
      <c r="AZ165" s="95" t="s">
        <v>580</v>
      </c>
      <c r="BA165" s="28">
        <f t="shared" si="140"/>
        <v>0</v>
      </c>
    </row>
    <row r="166" spans="2:53" ht="34.9" x14ac:dyDescent="0.4">
      <c r="B166" s="95" t="s">
        <v>581</v>
      </c>
      <c r="C166" s="95" t="s">
        <v>581</v>
      </c>
      <c r="D166" s="55">
        <f>'Controls and SOA'!D159</f>
        <v>0</v>
      </c>
      <c r="E166" s="58">
        <f t="shared" si="137"/>
        <v>0</v>
      </c>
      <c r="F166" s="32"/>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f>IF($E166&gt;0,AB$16*($E166),0)</f>
        <v>0</v>
      </c>
      <c r="AC166" s="170"/>
      <c r="AD166" s="170"/>
      <c r="AE166" s="170"/>
      <c r="AF166" s="170"/>
      <c r="AG166" s="170"/>
      <c r="AH166" s="170"/>
      <c r="AI166" s="170"/>
      <c r="AJ166" s="170"/>
      <c r="AK166" s="170"/>
      <c r="AL166" s="170"/>
      <c r="AM166" s="170"/>
      <c r="AN166" s="170">
        <f>IF($E166&gt;0,AN$16*($E166),0)</f>
        <v>0</v>
      </c>
      <c r="AO166" s="170"/>
      <c r="AP166" s="170"/>
      <c r="AQ166" s="170"/>
      <c r="AR166" s="170">
        <f t="shared" si="141"/>
        <v>0</v>
      </c>
      <c r="AS166" s="170">
        <f t="shared" si="141"/>
        <v>0</v>
      </c>
      <c r="AT166" s="170"/>
      <c r="AU166" s="170"/>
      <c r="AV166" s="170"/>
      <c r="AW166" s="170">
        <f>IF($E166&gt;0,AW$16*($E166),0)</f>
        <v>0</v>
      </c>
      <c r="AY166" s="95" t="s">
        <v>581</v>
      </c>
      <c r="AZ166" s="95" t="s">
        <v>581</v>
      </c>
      <c r="BA166" s="28">
        <f t="shared" si="140"/>
        <v>0</v>
      </c>
    </row>
    <row r="167" spans="2:53" ht="13.5" thickBot="1" x14ac:dyDescent="0.45">
      <c r="B167" s="5"/>
      <c r="C167" s="5"/>
      <c r="AY167" s="5"/>
      <c r="AZ167" s="5"/>
      <c r="BA167" s="5"/>
    </row>
    <row r="168" spans="2:53" ht="13.5" thickBot="1" x14ac:dyDescent="0.45">
      <c r="B168" s="5"/>
      <c r="C168" s="5"/>
      <c r="F168" s="9"/>
      <c r="G168" s="28">
        <f t="shared" ref="G168:AW168" si="142">MAX(G17:G166)</f>
        <v>0</v>
      </c>
      <c r="H168" s="28">
        <f t="shared" si="142"/>
        <v>0</v>
      </c>
      <c r="I168" s="28">
        <f t="shared" si="142"/>
        <v>0</v>
      </c>
      <c r="J168" s="28">
        <f t="shared" si="142"/>
        <v>0</v>
      </c>
      <c r="K168" s="28">
        <f t="shared" si="142"/>
        <v>0</v>
      </c>
      <c r="L168" s="28">
        <f t="shared" si="142"/>
        <v>0</v>
      </c>
      <c r="M168" s="28">
        <f t="shared" si="142"/>
        <v>0</v>
      </c>
      <c r="N168" s="28">
        <f t="shared" si="142"/>
        <v>0</v>
      </c>
      <c r="O168" s="28">
        <f t="shared" si="142"/>
        <v>0</v>
      </c>
      <c r="P168" s="28">
        <f t="shared" si="142"/>
        <v>0</v>
      </c>
      <c r="Q168" s="28">
        <f t="shared" si="142"/>
        <v>0</v>
      </c>
      <c r="R168" s="28">
        <f t="shared" si="142"/>
        <v>0</v>
      </c>
      <c r="S168" s="28">
        <f t="shared" si="142"/>
        <v>0</v>
      </c>
      <c r="T168" s="28">
        <f t="shared" si="142"/>
        <v>0</v>
      </c>
      <c r="U168" s="28">
        <f t="shared" si="142"/>
        <v>0</v>
      </c>
      <c r="V168" s="28">
        <f t="shared" si="142"/>
        <v>0</v>
      </c>
      <c r="W168" s="28">
        <f t="shared" si="142"/>
        <v>0</v>
      </c>
      <c r="X168" s="28">
        <f t="shared" si="142"/>
        <v>0</v>
      </c>
      <c r="Y168" s="28">
        <f t="shared" si="142"/>
        <v>0</v>
      </c>
      <c r="Z168" s="28">
        <f t="shared" si="142"/>
        <v>0</v>
      </c>
      <c r="AA168" s="28">
        <f t="shared" si="142"/>
        <v>0</v>
      </c>
      <c r="AB168" s="28">
        <f t="shared" si="142"/>
        <v>0</v>
      </c>
      <c r="AC168" s="28">
        <f t="shared" si="142"/>
        <v>0</v>
      </c>
      <c r="AD168" s="28">
        <f t="shared" si="142"/>
        <v>0</v>
      </c>
      <c r="AE168" s="28">
        <f t="shared" si="142"/>
        <v>0</v>
      </c>
      <c r="AF168" s="28">
        <f t="shared" si="142"/>
        <v>0</v>
      </c>
      <c r="AG168" s="28">
        <f t="shared" si="142"/>
        <v>0</v>
      </c>
      <c r="AH168" s="28">
        <f t="shared" si="142"/>
        <v>0</v>
      </c>
      <c r="AI168" s="28">
        <f t="shared" si="142"/>
        <v>0</v>
      </c>
      <c r="AJ168" s="28">
        <f t="shared" si="142"/>
        <v>0</v>
      </c>
      <c r="AK168" s="28">
        <f t="shared" si="142"/>
        <v>0</v>
      </c>
      <c r="AL168" s="28">
        <f t="shared" si="142"/>
        <v>0</v>
      </c>
      <c r="AM168" s="28">
        <f t="shared" si="142"/>
        <v>0</v>
      </c>
      <c r="AN168" s="28">
        <f t="shared" si="142"/>
        <v>0</v>
      </c>
      <c r="AO168" s="28">
        <f t="shared" si="142"/>
        <v>0</v>
      </c>
      <c r="AP168" s="28">
        <f t="shared" si="142"/>
        <v>0</v>
      </c>
      <c r="AQ168" s="28">
        <f t="shared" si="142"/>
        <v>0</v>
      </c>
      <c r="AR168" s="28">
        <f t="shared" si="142"/>
        <v>0</v>
      </c>
      <c r="AS168" s="28">
        <f t="shared" si="142"/>
        <v>0</v>
      </c>
      <c r="AT168" s="28">
        <f t="shared" si="142"/>
        <v>0</v>
      </c>
      <c r="AU168" s="28">
        <f t="shared" si="142"/>
        <v>0</v>
      </c>
      <c r="AV168" s="28">
        <f t="shared" si="142"/>
        <v>0</v>
      </c>
      <c r="AW168" s="28">
        <f t="shared" si="142"/>
        <v>0</v>
      </c>
      <c r="AX168" s="6"/>
      <c r="BA168" s="29"/>
    </row>
    <row r="169" spans="2:53" ht="13.5" customHeight="1" thickBot="1" x14ac:dyDescent="0.45">
      <c r="B169" s="30" t="s">
        <v>2</v>
      </c>
      <c r="C169" s="30" t="s">
        <v>2</v>
      </c>
      <c r="G169" s="193" t="s">
        <v>362</v>
      </c>
      <c r="H169" s="194"/>
      <c r="I169" s="194"/>
      <c r="J169" s="194"/>
      <c r="K169" s="195"/>
      <c r="L169" s="190" t="s">
        <v>363</v>
      </c>
      <c r="M169" s="191"/>
      <c r="N169" s="191"/>
      <c r="O169" s="196" t="s">
        <v>364</v>
      </c>
      <c r="P169" s="197"/>
      <c r="Q169" s="197"/>
      <c r="R169" s="197"/>
      <c r="S169" s="197"/>
      <c r="T169" s="197"/>
      <c r="U169" s="197"/>
      <c r="V169" s="198"/>
      <c r="W169" s="144" t="s">
        <v>365</v>
      </c>
      <c r="X169" s="190" t="s">
        <v>366</v>
      </c>
      <c r="Y169" s="191"/>
      <c r="Z169" s="191"/>
      <c r="AA169" s="191"/>
      <c r="AB169" s="191"/>
      <c r="AC169" s="191"/>
      <c r="AD169" s="191"/>
      <c r="AE169" s="191"/>
      <c r="AF169" s="190" t="s">
        <v>367</v>
      </c>
      <c r="AG169" s="191"/>
      <c r="AH169" s="191"/>
      <c r="AI169" s="191"/>
      <c r="AJ169" s="191"/>
      <c r="AK169" s="191"/>
      <c r="AL169" s="196" t="s">
        <v>368</v>
      </c>
      <c r="AM169" s="197"/>
      <c r="AN169" s="197"/>
      <c r="AO169" s="197"/>
      <c r="AP169" s="197"/>
      <c r="AQ169" s="197"/>
      <c r="AR169" s="198"/>
      <c r="AS169" s="190" t="s">
        <v>369</v>
      </c>
      <c r="AT169" s="191"/>
      <c r="AU169" s="191"/>
      <c r="AV169" s="191"/>
      <c r="AW169" s="192"/>
    </row>
    <row r="170" spans="2:53" ht="144.4" x14ac:dyDescent="0.4">
      <c r="G170" s="45" t="s">
        <v>379</v>
      </c>
      <c r="H170" s="45" t="s">
        <v>380</v>
      </c>
      <c r="I170" s="45" t="s">
        <v>381</v>
      </c>
      <c r="J170" s="45" t="s">
        <v>382</v>
      </c>
      <c r="K170" s="45" t="s">
        <v>598</v>
      </c>
      <c r="L170" s="45" t="s">
        <v>383</v>
      </c>
      <c r="M170" s="45" t="s">
        <v>384</v>
      </c>
      <c r="N170" s="45" t="s">
        <v>385</v>
      </c>
      <c r="O170" s="45" t="s">
        <v>386</v>
      </c>
      <c r="P170" s="45" t="s">
        <v>387</v>
      </c>
      <c r="Q170" s="45" t="s">
        <v>388</v>
      </c>
      <c r="R170" s="45" t="s">
        <v>389</v>
      </c>
      <c r="S170" s="45" t="s">
        <v>390</v>
      </c>
      <c r="T170" s="45" t="s">
        <v>391</v>
      </c>
      <c r="U170" s="45" t="s">
        <v>392</v>
      </c>
      <c r="V170" s="45" t="s">
        <v>393</v>
      </c>
      <c r="W170" s="45" t="s">
        <v>394</v>
      </c>
      <c r="X170" s="45" t="s">
        <v>395</v>
      </c>
      <c r="Y170" s="45" t="s">
        <v>396</v>
      </c>
      <c r="Z170" s="45" t="s">
        <v>397</v>
      </c>
      <c r="AA170" s="45" t="s">
        <v>398</v>
      </c>
      <c r="AB170" s="45" t="s">
        <v>399</v>
      </c>
      <c r="AC170" s="45" t="s">
        <v>400</v>
      </c>
      <c r="AD170" s="45" t="s">
        <v>401</v>
      </c>
      <c r="AE170" s="45" t="s">
        <v>402</v>
      </c>
      <c r="AF170" s="45" t="s">
        <v>403</v>
      </c>
      <c r="AG170" s="45" t="s">
        <v>404</v>
      </c>
      <c r="AH170" s="45" t="s">
        <v>405</v>
      </c>
      <c r="AI170" s="45" t="s">
        <v>406</v>
      </c>
      <c r="AJ170" s="45" t="s">
        <v>407</v>
      </c>
      <c r="AK170" s="45" t="s">
        <v>408</v>
      </c>
      <c r="AL170" s="45" t="s">
        <v>409</v>
      </c>
      <c r="AM170" s="45" t="s">
        <v>410</v>
      </c>
      <c r="AN170" s="45" t="s">
        <v>411</v>
      </c>
      <c r="AO170" s="45" t="s">
        <v>412</v>
      </c>
      <c r="AP170" s="45" t="s">
        <v>413</v>
      </c>
      <c r="AQ170" s="45" t="s">
        <v>414</v>
      </c>
      <c r="AR170" s="45" t="s">
        <v>415</v>
      </c>
      <c r="AS170" s="45" t="s">
        <v>416</v>
      </c>
      <c r="AT170" s="45" t="s">
        <v>417</v>
      </c>
      <c r="AU170" s="45" t="s">
        <v>418</v>
      </c>
      <c r="AV170" s="45" t="s">
        <v>419</v>
      </c>
      <c r="AW170" s="45" t="s">
        <v>420</v>
      </c>
    </row>
    <row r="173" spans="2:53" x14ac:dyDescent="0.4">
      <c r="AT173" s="4"/>
    </row>
  </sheetData>
  <mergeCells count="15">
    <mergeCell ref="F8:H8"/>
    <mergeCell ref="AS12:AW12"/>
    <mergeCell ref="G12:K12"/>
    <mergeCell ref="L12:N12"/>
    <mergeCell ref="X12:AE12"/>
    <mergeCell ref="AF12:AK12"/>
    <mergeCell ref="O12:V12"/>
    <mergeCell ref="AL12:AR12"/>
    <mergeCell ref="AS169:AW169"/>
    <mergeCell ref="G169:K169"/>
    <mergeCell ref="L169:N169"/>
    <mergeCell ref="X169:AE169"/>
    <mergeCell ref="AF169:AK169"/>
    <mergeCell ref="O169:V169"/>
    <mergeCell ref="AL169:AR169"/>
  </mergeCells>
  <conditionalFormatting sqref="BA17:BA23 BA156:BA157 BA161:BA163 BA166 BA25:BA64 BA67:BA79 BA83:BA88 BA91:BA97 BA99:BA102 BA104:BA119 BA121:BA129 BA131:BA134 BA136:BA140 BA142:BA154">
    <cfRule type="cellIs" dxfId="328" priority="5617" operator="equal">
      <formula>0</formula>
    </cfRule>
    <cfRule type="cellIs" dxfId="327" priority="5626" operator="greaterThan">
      <formula>39</formula>
    </cfRule>
    <cfRule type="cellIs" dxfId="326" priority="5627" operator="between">
      <formula>21</formula>
      <formula>40</formula>
    </cfRule>
    <cfRule type="cellIs" dxfId="325" priority="5628" operator="lessThan">
      <formula>21</formula>
    </cfRule>
  </conditionalFormatting>
  <conditionalFormatting sqref="G168:AV168">
    <cfRule type="cellIs" dxfId="324" priority="385" operator="equal">
      <formula>0</formula>
    </cfRule>
    <cfRule type="cellIs" dxfId="323" priority="386" operator="greaterThan">
      <formula>39</formula>
    </cfRule>
    <cfRule type="cellIs" dxfId="322" priority="387" operator="between">
      <formula>21</formula>
      <formula>40</formula>
    </cfRule>
    <cfRule type="cellIs" dxfId="321" priority="388" operator="lessThan">
      <formula>21</formula>
    </cfRule>
  </conditionalFormatting>
  <conditionalFormatting sqref="AW168">
    <cfRule type="cellIs" dxfId="320" priority="389" operator="equal">
      <formula>0</formula>
    </cfRule>
    <cfRule type="cellIs" dxfId="319" priority="390" operator="greaterThan">
      <formula>39</formula>
    </cfRule>
    <cfRule type="cellIs" dxfId="318" priority="391" operator="between">
      <formula>21</formula>
      <formula>40</formula>
    </cfRule>
    <cfRule type="cellIs" dxfId="317" priority="392" operator="lessThan">
      <formula>21</formula>
    </cfRule>
  </conditionalFormatting>
  <conditionalFormatting sqref="BA155">
    <cfRule type="cellIs" dxfId="316" priority="381" operator="equal">
      <formula>0</formula>
    </cfRule>
    <cfRule type="cellIs" dxfId="315" priority="382" operator="greaterThan">
      <formula>39</formula>
    </cfRule>
    <cfRule type="cellIs" dxfId="314" priority="383" operator="between">
      <formula>21</formula>
      <formula>40</formula>
    </cfRule>
    <cfRule type="cellIs" dxfId="313" priority="384" operator="lessThan">
      <formula>21</formula>
    </cfRule>
  </conditionalFormatting>
  <conditionalFormatting sqref="BA158">
    <cfRule type="cellIs" dxfId="312" priority="349" operator="equal">
      <formula>0</formula>
    </cfRule>
    <cfRule type="cellIs" dxfId="311" priority="350" operator="greaterThan">
      <formula>39</formula>
    </cfRule>
    <cfRule type="cellIs" dxfId="310" priority="351" operator="between">
      <formula>21</formula>
      <formula>40</formula>
    </cfRule>
    <cfRule type="cellIs" dxfId="309" priority="352" operator="lessThan">
      <formula>21</formula>
    </cfRule>
  </conditionalFormatting>
  <conditionalFormatting sqref="BA159">
    <cfRule type="cellIs" dxfId="308" priority="317" operator="equal">
      <formula>0</formula>
    </cfRule>
    <cfRule type="cellIs" dxfId="307" priority="318" operator="greaterThan">
      <formula>39</formula>
    </cfRule>
    <cfRule type="cellIs" dxfId="306" priority="319" operator="between">
      <formula>21</formula>
      <formula>40</formula>
    </cfRule>
    <cfRule type="cellIs" dxfId="305" priority="320" operator="lessThan">
      <formula>21</formula>
    </cfRule>
  </conditionalFormatting>
  <conditionalFormatting sqref="BA160">
    <cfRule type="cellIs" dxfId="304" priority="285" operator="equal">
      <formula>0</formula>
    </cfRule>
    <cfRule type="cellIs" dxfId="303" priority="286" operator="greaterThan">
      <formula>39</formula>
    </cfRule>
    <cfRule type="cellIs" dxfId="302" priority="287" operator="between">
      <formula>21</formula>
      <formula>40</formula>
    </cfRule>
    <cfRule type="cellIs" dxfId="301" priority="288" operator="lessThan">
      <formula>21</formula>
    </cfRule>
  </conditionalFormatting>
  <conditionalFormatting sqref="BA165">
    <cfRule type="cellIs" dxfId="300" priority="253" operator="equal">
      <formula>0</formula>
    </cfRule>
    <cfRule type="cellIs" dxfId="299" priority="254" operator="greaterThan">
      <formula>39</formula>
    </cfRule>
    <cfRule type="cellIs" dxfId="298" priority="255" operator="between">
      <formula>21</formula>
      <formula>40</formula>
    </cfRule>
    <cfRule type="cellIs" dxfId="297" priority="256" operator="lessThan">
      <formula>21</formula>
    </cfRule>
  </conditionalFormatting>
  <conditionalFormatting sqref="BA164">
    <cfRule type="cellIs" dxfId="296" priority="189" operator="equal">
      <formula>0</formula>
    </cfRule>
    <cfRule type="cellIs" dxfId="295" priority="190" operator="greaterThan">
      <formula>39</formula>
    </cfRule>
    <cfRule type="cellIs" dxfId="294" priority="191" operator="between">
      <formula>21</formula>
      <formula>40</formula>
    </cfRule>
    <cfRule type="cellIs" dxfId="293" priority="192" operator="lessThan">
      <formula>21</formula>
    </cfRule>
  </conditionalFormatting>
  <conditionalFormatting sqref="A1">
    <cfRule type="cellIs" dxfId="292" priority="125" operator="greaterThan">
      <formula>40</formula>
    </cfRule>
    <cfRule type="cellIs" dxfId="291" priority="126" operator="lessThan">
      <formula>20</formula>
    </cfRule>
    <cfRule type="cellIs" dxfId="290" priority="127" operator="between">
      <formula>20</formula>
      <formula>40</formula>
    </cfRule>
    <cfRule type="cellIs" dxfId="289" priority="128" operator="equal">
      <formula>0</formula>
    </cfRule>
  </conditionalFormatting>
  <conditionalFormatting sqref="G17:AW23 G25:AW64 G67:AW79 G83:AW88 G91:AW97 G99:AW102 G104:AW119 G121:AW129 G131:AW134 G136:AW140 G142:AW166">
    <cfRule type="cellIs" dxfId="288" priority="113" operator="equal">
      <formula>0</formula>
    </cfRule>
    <cfRule type="cellIs" dxfId="287" priority="114" operator="greaterThan">
      <formula>40</formula>
    </cfRule>
    <cfRule type="cellIs" dxfId="286" priority="115" operator="between">
      <formula>20</formula>
      <formula>40</formula>
    </cfRule>
    <cfRule type="cellIs" dxfId="285" priority="116" operator="between">
      <formula>1</formula>
      <formula>19</formula>
    </cfRule>
  </conditionalFormatting>
  <conditionalFormatting sqref="BA24">
    <cfRule type="cellIs" dxfId="284" priority="109" operator="equal">
      <formula>0</formula>
    </cfRule>
    <cfRule type="cellIs" dxfId="283" priority="110" operator="greaterThan">
      <formula>39</formula>
    </cfRule>
    <cfRule type="cellIs" dxfId="282" priority="111" operator="between">
      <formula>21</formula>
      <formula>40</formula>
    </cfRule>
    <cfRule type="cellIs" dxfId="281" priority="112" operator="lessThan">
      <formula>21</formula>
    </cfRule>
  </conditionalFormatting>
  <conditionalFormatting sqref="G24:AW24">
    <cfRule type="cellIs" dxfId="280" priority="105" operator="equal">
      <formula>0</formula>
    </cfRule>
    <cfRule type="cellIs" dxfId="279" priority="106" operator="greaterThan">
      <formula>40</formula>
    </cfRule>
    <cfRule type="cellIs" dxfId="278" priority="107" operator="between">
      <formula>20</formula>
      <formula>40</formula>
    </cfRule>
    <cfRule type="cellIs" dxfId="277" priority="108" operator="between">
      <formula>1</formula>
      <formula>19</formula>
    </cfRule>
  </conditionalFormatting>
  <conditionalFormatting sqref="BA65">
    <cfRule type="cellIs" dxfId="276" priority="101" operator="equal">
      <formula>0</formula>
    </cfRule>
    <cfRule type="cellIs" dxfId="275" priority="102" operator="greaterThan">
      <formula>39</formula>
    </cfRule>
    <cfRule type="cellIs" dxfId="274" priority="103" operator="between">
      <formula>21</formula>
      <formula>40</formula>
    </cfRule>
    <cfRule type="cellIs" dxfId="273" priority="104" operator="lessThan">
      <formula>21</formula>
    </cfRule>
  </conditionalFormatting>
  <conditionalFormatting sqref="G65:AW65">
    <cfRule type="cellIs" dxfId="272" priority="97" operator="equal">
      <formula>0</formula>
    </cfRule>
    <cfRule type="cellIs" dxfId="271" priority="98" operator="greaterThan">
      <formula>40</formula>
    </cfRule>
    <cfRule type="cellIs" dxfId="270" priority="99" operator="between">
      <formula>20</formula>
      <formula>40</formula>
    </cfRule>
    <cfRule type="cellIs" dxfId="269" priority="100" operator="between">
      <formula>1</formula>
      <formula>19</formula>
    </cfRule>
  </conditionalFormatting>
  <conditionalFormatting sqref="BA66">
    <cfRule type="cellIs" dxfId="268" priority="93" operator="equal">
      <formula>0</formula>
    </cfRule>
    <cfRule type="cellIs" dxfId="267" priority="94" operator="greaterThan">
      <formula>39</formula>
    </cfRule>
    <cfRule type="cellIs" dxfId="266" priority="95" operator="between">
      <formula>21</formula>
      <formula>40</formula>
    </cfRule>
    <cfRule type="cellIs" dxfId="265" priority="96" operator="lessThan">
      <formula>21</formula>
    </cfRule>
  </conditionalFormatting>
  <conditionalFormatting sqref="G66:AW66">
    <cfRule type="cellIs" dxfId="264" priority="89" operator="equal">
      <formula>0</formula>
    </cfRule>
    <cfRule type="cellIs" dxfId="263" priority="90" operator="greaterThan">
      <formula>40</formula>
    </cfRule>
    <cfRule type="cellIs" dxfId="262" priority="91" operator="between">
      <formula>20</formula>
      <formula>40</formula>
    </cfRule>
    <cfRule type="cellIs" dxfId="261" priority="92" operator="between">
      <formula>1</formula>
      <formula>19</formula>
    </cfRule>
  </conditionalFormatting>
  <conditionalFormatting sqref="BA82">
    <cfRule type="cellIs" dxfId="260" priority="85" operator="equal">
      <formula>0</formula>
    </cfRule>
    <cfRule type="cellIs" dxfId="259" priority="86" operator="greaterThan">
      <formula>39</formula>
    </cfRule>
    <cfRule type="cellIs" dxfId="258" priority="87" operator="between">
      <formula>21</formula>
      <formula>40</formula>
    </cfRule>
    <cfRule type="cellIs" dxfId="257" priority="88" operator="lessThan">
      <formula>21</formula>
    </cfRule>
  </conditionalFormatting>
  <conditionalFormatting sqref="G82:AW82">
    <cfRule type="cellIs" dxfId="256" priority="81" operator="equal">
      <formula>0</formula>
    </cfRule>
    <cfRule type="cellIs" dxfId="255" priority="82" operator="greaterThan">
      <formula>40</formula>
    </cfRule>
    <cfRule type="cellIs" dxfId="254" priority="83" operator="between">
      <formula>20</formula>
      <formula>40</formula>
    </cfRule>
    <cfRule type="cellIs" dxfId="253" priority="84" operator="between">
      <formula>1</formula>
      <formula>19</formula>
    </cfRule>
  </conditionalFormatting>
  <conditionalFormatting sqref="BA80">
    <cfRule type="cellIs" dxfId="252" priority="77" operator="equal">
      <formula>0</formula>
    </cfRule>
    <cfRule type="cellIs" dxfId="251" priority="78" operator="greaterThan">
      <formula>39</formula>
    </cfRule>
    <cfRule type="cellIs" dxfId="250" priority="79" operator="between">
      <formula>21</formula>
      <formula>40</formula>
    </cfRule>
    <cfRule type="cellIs" dxfId="249" priority="80" operator="lessThan">
      <formula>21</formula>
    </cfRule>
  </conditionalFormatting>
  <conditionalFormatting sqref="G80:AW80">
    <cfRule type="cellIs" dxfId="248" priority="73" operator="equal">
      <formula>0</formula>
    </cfRule>
    <cfRule type="cellIs" dxfId="247" priority="74" operator="greaterThan">
      <formula>40</formula>
    </cfRule>
    <cfRule type="cellIs" dxfId="246" priority="75" operator="between">
      <formula>20</formula>
      <formula>40</formula>
    </cfRule>
    <cfRule type="cellIs" dxfId="245" priority="76" operator="between">
      <formula>1</formula>
      <formula>19</formula>
    </cfRule>
  </conditionalFormatting>
  <conditionalFormatting sqref="BA81">
    <cfRule type="cellIs" dxfId="244" priority="69" operator="equal">
      <formula>0</formula>
    </cfRule>
    <cfRule type="cellIs" dxfId="243" priority="70" operator="greaterThan">
      <formula>39</formula>
    </cfRule>
    <cfRule type="cellIs" dxfId="242" priority="71" operator="between">
      <formula>21</formula>
      <formula>40</formula>
    </cfRule>
    <cfRule type="cellIs" dxfId="241" priority="72" operator="lessThan">
      <formula>21</formula>
    </cfRule>
  </conditionalFormatting>
  <conditionalFormatting sqref="G81:AW81">
    <cfRule type="cellIs" dxfId="240" priority="65" operator="equal">
      <formula>0</formula>
    </cfRule>
    <cfRule type="cellIs" dxfId="239" priority="66" operator="greaterThan">
      <formula>40</formula>
    </cfRule>
    <cfRule type="cellIs" dxfId="238" priority="67" operator="between">
      <formula>20</formula>
      <formula>40</formula>
    </cfRule>
    <cfRule type="cellIs" dxfId="237" priority="68" operator="between">
      <formula>1</formula>
      <formula>19</formula>
    </cfRule>
  </conditionalFormatting>
  <conditionalFormatting sqref="BA90">
    <cfRule type="cellIs" dxfId="236" priority="61" operator="equal">
      <formula>0</formula>
    </cfRule>
    <cfRule type="cellIs" dxfId="235" priority="62" operator="greaterThan">
      <formula>39</formula>
    </cfRule>
    <cfRule type="cellIs" dxfId="234" priority="63" operator="between">
      <formula>21</formula>
      <formula>40</formula>
    </cfRule>
    <cfRule type="cellIs" dxfId="233" priority="64" operator="lessThan">
      <formula>21</formula>
    </cfRule>
  </conditionalFormatting>
  <conditionalFormatting sqref="G90:AW90">
    <cfRule type="cellIs" dxfId="232" priority="57" operator="equal">
      <formula>0</formula>
    </cfRule>
    <cfRule type="cellIs" dxfId="231" priority="58" operator="greaterThan">
      <formula>40</formula>
    </cfRule>
    <cfRule type="cellIs" dxfId="230" priority="59" operator="between">
      <formula>20</formula>
      <formula>40</formula>
    </cfRule>
    <cfRule type="cellIs" dxfId="229" priority="60" operator="between">
      <formula>1</formula>
      <formula>19</formula>
    </cfRule>
  </conditionalFormatting>
  <conditionalFormatting sqref="BA89">
    <cfRule type="cellIs" dxfId="228" priority="53" operator="equal">
      <formula>0</formula>
    </cfRule>
    <cfRule type="cellIs" dxfId="227" priority="54" operator="greaterThan">
      <formula>39</formula>
    </cfRule>
    <cfRule type="cellIs" dxfId="226" priority="55" operator="between">
      <formula>21</formula>
      <formula>40</formula>
    </cfRule>
    <cfRule type="cellIs" dxfId="225" priority="56" operator="lessThan">
      <formula>21</formula>
    </cfRule>
  </conditionalFormatting>
  <conditionalFormatting sqref="G89:AW89">
    <cfRule type="cellIs" dxfId="224" priority="49" operator="equal">
      <formula>0</formula>
    </cfRule>
    <cfRule type="cellIs" dxfId="223" priority="50" operator="greaterThan">
      <formula>40</formula>
    </cfRule>
    <cfRule type="cellIs" dxfId="222" priority="51" operator="between">
      <formula>20</formula>
      <formula>40</formula>
    </cfRule>
    <cfRule type="cellIs" dxfId="221" priority="52" operator="between">
      <formula>1</formula>
      <formula>19</formula>
    </cfRule>
  </conditionalFormatting>
  <conditionalFormatting sqref="BA98">
    <cfRule type="cellIs" dxfId="220" priority="45" operator="equal">
      <formula>0</formula>
    </cfRule>
    <cfRule type="cellIs" dxfId="219" priority="46" operator="greaterThan">
      <formula>39</formula>
    </cfRule>
    <cfRule type="cellIs" dxfId="218" priority="47" operator="between">
      <formula>21</formula>
      <formula>40</formula>
    </cfRule>
    <cfRule type="cellIs" dxfId="217" priority="48" operator="lessThan">
      <formula>21</formula>
    </cfRule>
  </conditionalFormatting>
  <conditionalFormatting sqref="G98:AW98">
    <cfRule type="cellIs" dxfId="216" priority="41" operator="equal">
      <formula>0</formula>
    </cfRule>
    <cfRule type="cellIs" dxfId="215" priority="42" operator="greaterThan">
      <formula>40</formula>
    </cfRule>
    <cfRule type="cellIs" dxfId="214" priority="43" operator="between">
      <formula>20</formula>
      <formula>40</formula>
    </cfRule>
    <cfRule type="cellIs" dxfId="213" priority="44" operator="between">
      <formula>1</formula>
      <formula>19</formula>
    </cfRule>
  </conditionalFormatting>
  <conditionalFormatting sqref="BA103">
    <cfRule type="cellIs" dxfId="212" priority="37" operator="equal">
      <formula>0</formula>
    </cfRule>
    <cfRule type="cellIs" dxfId="211" priority="38" operator="greaterThan">
      <formula>39</formula>
    </cfRule>
    <cfRule type="cellIs" dxfId="210" priority="39" operator="between">
      <formula>21</formula>
      <formula>40</formula>
    </cfRule>
    <cfRule type="cellIs" dxfId="209" priority="40" operator="lessThan">
      <formula>21</formula>
    </cfRule>
  </conditionalFormatting>
  <conditionalFormatting sqref="G103:AW103">
    <cfRule type="cellIs" dxfId="208" priority="33" operator="equal">
      <formula>0</formula>
    </cfRule>
    <cfRule type="cellIs" dxfId="207" priority="34" operator="greaterThan">
      <formula>40</formula>
    </cfRule>
    <cfRule type="cellIs" dxfId="206" priority="35" operator="between">
      <formula>20</formula>
      <formula>40</formula>
    </cfRule>
    <cfRule type="cellIs" dxfId="205" priority="36" operator="between">
      <formula>1</formula>
      <formula>19</formula>
    </cfRule>
  </conditionalFormatting>
  <conditionalFormatting sqref="BA120">
    <cfRule type="cellIs" dxfId="204" priority="29" operator="equal">
      <formula>0</formula>
    </cfRule>
    <cfRule type="cellIs" dxfId="203" priority="30" operator="greaterThan">
      <formula>39</formula>
    </cfRule>
    <cfRule type="cellIs" dxfId="202" priority="31" operator="between">
      <formula>21</formula>
      <formula>40</formula>
    </cfRule>
    <cfRule type="cellIs" dxfId="201" priority="32" operator="lessThan">
      <formula>21</formula>
    </cfRule>
  </conditionalFormatting>
  <conditionalFormatting sqref="G120:AW120">
    <cfRule type="cellIs" dxfId="200" priority="25" operator="equal">
      <formula>0</formula>
    </cfRule>
    <cfRule type="cellIs" dxfId="199" priority="26" operator="greaterThan">
      <formula>40</formula>
    </cfRule>
    <cfRule type="cellIs" dxfId="198" priority="27" operator="between">
      <formula>20</formula>
      <formula>40</formula>
    </cfRule>
    <cfRule type="cellIs" dxfId="197" priority="28" operator="between">
      <formula>1</formula>
      <formula>19</formula>
    </cfRule>
  </conditionalFormatting>
  <conditionalFormatting sqref="BA130">
    <cfRule type="cellIs" dxfId="196" priority="21" operator="equal">
      <formula>0</formula>
    </cfRule>
    <cfRule type="cellIs" dxfId="195" priority="22" operator="greaterThan">
      <formula>39</formula>
    </cfRule>
    <cfRule type="cellIs" dxfId="194" priority="23" operator="between">
      <formula>21</formula>
      <formula>40</formula>
    </cfRule>
    <cfRule type="cellIs" dxfId="193" priority="24" operator="lessThan">
      <formula>21</formula>
    </cfRule>
  </conditionalFormatting>
  <conditionalFormatting sqref="G130:AW130">
    <cfRule type="cellIs" dxfId="192" priority="17" operator="equal">
      <formula>0</formula>
    </cfRule>
    <cfRule type="cellIs" dxfId="191" priority="18" operator="greaterThan">
      <formula>40</formula>
    </cfRule>
    <cfRule type="cellIs" dxfId="190" priority="19" operator="between">
      <formula>20</formula>
      <formula>40</formula>
    </cfRule>
    <cfRule type="cellIs" dxfId="189" priority="20" operator="between">
      <formula>1</formula>
      <formula>19</formula>
    </cfRule>
  </conditionalFormatting>
  <conditionalFormatting sqref="BA135">
    <cfRule type="cellIs" dxfId="188" priority="13" operator="equal">
      <formula>0</formula>
    </cfRule>
    <cfRule type="cellIs" dxfId="187" priority="14" operator="greaterThan">
      <formula>39</formula>
    </cfRule>
    <cfRule type="cellIs" dxfId="186" priority="15" operator="between">
      <formula>21</formula>
      <formula>40</formula>
    </cfRule>
    <cfRule type="cellIs" dxfId="185" priority="16" operator="lessThan">
      <formula>21</formula>
    </cfRule>
  </conditionalFormatting>
  <conditionalFormatting sqref="G135:AW135">
    <cfRule type="cellIs" dxfId="184" priority="9" operator="equal">
      <formula>0</formula>
    </cfRule>
    <cfRule type="cellIs" dxfId="183" priority="10" operator="greaterThan">
      <formula>40</formula>
    </cfRule>
    <cfRule type="cellIs" dxfId="182" priority="11" operator="between">
      <formula>20</formula>
      <formula>40</formula>
    </cfRule>
    <cfRule type="cellIs" dxfId="181" priority="12" operator="between">
      <formula>1</formula>
      <formula>19</formula>
    </cfRule>
  </conditionalFormatting>
  <conditionalFormatting sqref="BA141">
    <cfRule type="cellIs" dxfId="180" priority="5" operator="equal">
      <formula>0</formula>
    </cfRule>
    <cfRule type="cellIs" dxfId="179" priority="6" operator="greaterThan">
      <formula>39</formula>
    </cfRule>
    <cfRule type="cellIs" dxfId="178" priority="7" operator="between">
      <formula>21</formula>
      <formula>40</formula>
    </cfRule>
    <cfRule type="cellIs" dxfId="177" priority="8" operator="lessThan">
      <formula>21</formula>
    </cfRule>
  </conditionalFormatting>
  <conditionalFormatting sqref="G141:AW141">
    <cfRule type="cellIs" dxfId="176" priority="1" operator="equal">
      <formula>0</formula>
    </cfRule>
    <cfRule type="cellIs" dxfId="175" priority="2" operator="greaterThan">
      <formula>40</formula>
    </cfRule>
    <cfRule type="cellIs" dxfId="174" priority="3" operator="between">
      <formula>20</formula>
      <formula>40</formula>
    </cfRule>
    <cfRule type="cellIs" dxfId="173" priority="4" operator="between">
      <formula>1</formula>
      <formula>19</formula>
    </cfRule>
  </conditionalFormatting>
  <pageMargins left="0.51181102362204722" right="0.39370078740157483" top="0.51181102362204722" bottom="0.70866141732283472" header="0.35433070866141736" footer="0.51181102362204722"/>
  <pageSetup paperSize="9" scale="22" fitToHeight="0" orientation="landscape" r:id="rId1"/>
  <headerFooter alignWithMargins="0">
    <oddHeader>&amp;L&amp;F&amp;RTabella di calcolo del livello del rischio</oddHeader>
    <oddFooter>&amp;LDocumento riservato per la Direzione e i partecipanti al riesame di Direzione, consulenti e auditor per l'SGSI.&amp;RPagina &amp;P di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2"/>
  <sheetViews>
    <sheetView workbookViewId="0">
      <selection activeCell="B9" sqref="B9:B12"/>
    </sheetView>
  </sheetViews>
  <sheetFormatPr defaultColWidth="9.1328125" defaultRowHeight="13.15" x14ac:dyDescent="0.4"/>
  <cols>
    <col min="1" max="1" width="9.1328125" style="1"/>
    <col min="2" max="2" width="14" style="1" bestFit="1" customWidth="1"/>
    <col min="3" max="3" width="15.33203125" style="1" customWidth="1"/>
    <col min="4" max="4" width="17" style="1" customWidth="1"/>
    <col min="5" max="16384" width="9.1328125" style="1"/>
  </cols>
  <sheetData>
    <row r="1" spans="2:49" s="14" customFormat="1" x14ac:dyDescent="0.35">
      <c r="C1" s="9"/>
      <c r="D1" s="9"/>
      <c r="E1" s="9"/>
      <c r="AV1" s="59"/>
      <c r="AW1" s="59"/>
    </row>
    <row r="2" spans="2:49" s="14" customFormat="1" ht="23.25" x14ac:dyDescent="0.35">
      <c r="B2" s="43" t="s">
        <v>641</v>
      </c>
      <c r="C2" s="9"/>
      <c r="D2" s="9"/>
      <c r="E2" s="9"/>
      <c r="AV2" s="60"/>
      <c r="AW2" s="59"/>
    </row>
    <row r="4" spans="2:49" x14ac:dyDescent="0.4">
      <c r="B4" s="1" t="s">
        <v>642</v>
      </c>
      <c r="C4" s="1" t="s">
        <v>643</v>
      </c>
      <c r="D4" s="1" t="s">
        <v>644</v>
      </c>
    </row>
    <row r="5" spans="2:49" x14ac:dyDescent="0.4">
      <c r="B5" s="1">
        <v>1</v>
      </c>
      <c r="C5" s="1">
        <v>1</v>
      </c>
      <c r="D5" s="1">
        <v>1</v>
      </c>
    </row>
    <row r="6" spans="2:49" x14ac:dyDescent="0.4">
      <c r="B6" s="1">
        <v>2</v>
      </c>
      <c r="C6" s="1">
        <v>2</v>
      </c>
      <c r="D6" s="1">
        <v>2</v>
      </c>
    </row>
    <row r="7" spans="2:49" x14ac:dyDescent="0.4">
      <c r="B7" s="1">
        <v>3</v>
      </c>
      <c r="C7" s="1">
        <v>3</v>
      </c>
      <c r="D7" s="1">
        <v>3</v>
      </c>
    </row>
    <row r="9" spans="2:49" x14ac:dyDescent="0.4">
      <c r="B9" s="39" t="s">
        <v>640</v>
      </c>
    </row>
    <row r="10" spans="2:49" x14ac:dyDescent="0.4">
      <c r="B10" s="40" t="s">
        <v>645</v>
      </c>
    </row>
    <row r="11" spans="2:49" x14ac:dyDescent="0.4">
      <c r="B11" s="41" t="s">
        <v>646</v>
      </c>
    </row>
    <row r="12" spans="2:49" x14ac:dyDescent="0.4">
      <c r="B12" s="42" t="s">
        <v>647</v>
      </c>
    </row>
  </sheetData>
  <pageMargins left="0.70866141732283472" right="0.70866141732283472" top="0.74803149606299213" bottom="0.74803149606299213" header="0.31496062992125984" footer="0.31496062992125984"/>
  <pageSetup paperSize="9" orientation="portrait" r:id="rId1"/>
  <headerFooter>
    <oddHeader>&amp;L&amp;F&amp;RCriteri di accettazione del rischio</oddHeader>
    <oddFooter>&amp;LDocumento riservato per la Direzione e i partecipanti al riesame di Direzione, consulenti e auditor per l'SGSI.&amp;RPagina &amp;P di &amp;N</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8"/>
  <sheetViews>
    <sheetView workbookViewId="0">
      <selection activeCell="D15" sqref="D15"/>
    </sheetView>
  </sheetViews>
  <sheetFormatPr defaultRowHeight="12.75" x14ac:dyDescent="0.35"/>
  <cols>
    <col min="1" max="2" width="19.46484375" customWidth="1"/>
    <col min="3" max="3" width="11.46484375" style="68" bestFit="1" customWidth="1"/>
    <col min="4" max="4" width="29.796875" customWidth="1"/>
    <col min="5" max="5" width="36" customWidth="1"/>
    <col min="6" max="6" width="12.3984375" customWidth="1"/>
    <col min="7" max="8" width="13.6640625" customWidth="1"/>
  </cols>
  <sheetData>
    <row r="1" spans="1:42" s="14" customFormat="1" ht="13.15" x14ac:dyDescent="0.35">
      <c r="D1" s="9"/>
      <c r="E1" s="9"/>
      <c r="AO1" s="59"/>
      <c r="AP1" s="59"/>
    </row>
    <row r="2" spans="1:42" s="14" customFormat="1" ht="23.25" x14ac:dyDescent="0.35">
      <c r="C2" s="43" t="s">
        <v>648</v>
      </c>
      <c r="D2" s="9"/>
      <c r="E2" s="9"/>
      <c r="AO2" s="60"/>
      <c r="AP2" s="59"/>
    </row>
    <row r="3" spans="1:42" s="14" customFormat="1" ht="13.15" x14ac:dyDescent="0.35">
      <c r="C3" s="14" t="s">
        <v>649</v>
      </c>
      <c r="D3" s="9"/>
      <c r="E3" s="9"/>
      <c r="AO3" s="59"/>
      <c r="AP3" s="59"/>
    </row>
    <row r="4" spans="1:42" s="14" customFormat="1" ht="13.15" x14ac:dyDescent="0.35">
      <c r="C4" s="14" t="s">
        <v>650</v>
      </c>
      <c r="D4" s="9"/>
      <c r="E4" s="9"/>
      <c r="AO4" s="59"/>
      <c r="AP4" s="59"/>
    </row>
    <row r="5" spans="1:42" s="14" customFormat="1" ht="13.15" x14ac:dyDescent="0.35">
      <c r="C5" s="14" t="s">
        <v>651</v>
      </c>
      <c r="D5" s="9"/>
      <c r="E5" s="9"/>
      <c r="AO5" s="59"/>
      <c r="AP5" s="59"/>
    </row>
    <row r="6" spans="1:42" s="14" customFormat="1" ht="13.15" x14ac:dyDescent="0.35">
      <c r="C6" s="14" t="s">
        <v>629</v>
      </c>
      <c r="D6" s="9"/>
      <c r="E6" s="9"/>
      <c r="F6" s="67"/>
      <c r="J6" s="67"/>
    </row>
    <row r="7" spans="1:42" s="14" customFormat="1" ht="13.15" x14ac:dyDescent="0.35">
      <c r="D7" s="9"/>
      <c r="E7" s="9"/>
      <c r="AO7" s="59"/>
      <c r="AP7" s="59"/>
    </row>
    <row r="8" spans="1:42" ht="65.650000000000006" x14ac:dyDescent="0.35">
      <c r="A8" s="174" t="s">
        <v>696</v>
      </c>
      <c r="B8" s="174" t="s">
        <v>697</v>
      </c>
      <c r="C8" s="174" t="s">
        <v>640</v>
      </c>
      <c r="D8" s="174" t="s">
        <v>652</v>
      </c>
      <c r="E8" s="174" t="s">
        <v>653</v>
      </c>
      <c r="F8" s="174" t="s">
        <v>680</v>
      </c>
      <c r="G8" s="174" t="s">
        <v>679</v>
      </c>
      <c r="H8" s="174" t="s">
        <v>681</v>
      </c>
      <c r="I8" s="174" t="s">
        <v>682</v>
      </c>
    </row>
    <row r="9" spans="1:42" ht="23.25" x14ac:dyDescent="0.35">
      <c r="A9" s="161" t="s">
        <v>444</v>
      </c>
      <c r="B9" s="161" t="s">
        <v>698</v>
      </c>
      <c r="C9" s="98">
        <f>VLOOKUP(B9,'Risk calculation'!$AZ$17:$BA$166,2,FALSE)</f>
        <v>0</v>
      </c>
      <c r="D9" s="97"/>
      <c r="E9" s="97"/>
      <c r="F9" s="171">
        <f>VLOOKUP(B9,'Risk calculation'!$C$17:$D$166,2,FALSE)</f>
        <v>0</v>
      </c>
      <c r="G9" s="171"/>
      <c r="H9" s="172">
        <f>IF(G9="",C9,(C9/(5-F9))*(5-G9))</f>
        <v>0</v>
      </c>
      <c r="I9" s="173" t="str">
        <f>IF(H9=C9,"NO","SI")</f>
        <v>NO</v>
      </c>
    </row>
    <row r="10" spans="1:42" ht="34.9" x14ac:dyDescent="0.35">
      <c r="A10" s="162" t="s">
        <v>445</v>
      </c>
      <c r="B10" s="162" t="s">
        <v>699</v>
      </c>
      <c r="C10" s="98">
        <f>VLOOKUP(B10,'Risk calculation'!$AZ$17:$BA$166,2,FALSE)</f>
        <v>0</v>
      </c>
      <c r="D10" s="97"/>
      <c r="E10" s="97"/>
      <c r="F10" s="171">
        <f>VLOOKUP(B10,'Risk calculation'!$C$17:$D$166,2,FALSE)</f>
        <v>0</v>
      </c>
      <c r="G10" s="171"/>
      <c r="H10" s="172">
        <f t="shared" ref="H10:H79" si="0">IF(G10="",C10,(C10/(5-F10))*(5-G10))</f>
        <v>0</v>
      </c>
      <c r="I10" s="173" t="str">
        <f t="shared" ref="I10:I79" si="1">IF(H10=C10,"NO","SI")</f>
        <v>NO</v>
      </c>
    </row>
    <row r="11" spans="1:42" ht="34.9" x14ac:dyDescent="0.35">
      <c r="A11" s="162" t="s">
        <v>446</v>
      </c>
      <c r="B11" s="162" t="s">
        <v>700</v>
      </c>
      <c r="C11" s="98">
        <f>VLOOKUP(B11,'Risk calculation'!$AZ$17:$BA$166,2,FALSE)</f>
        <v>0</v>
      </c>
      <c r="D11" s="97"/>
      <c r="E11" s="97"/>
      <c r="F11" s="171">
        <f>VLOOKUP(B11,'Risk calculation'!$C$17:$D$166,2,FALSE)</f>
        <v>0</v>
      </c>
      <c r="G11" s="171"/>
      <c r="H11" s="172">
        <f t="shared" si="0"/>
        <v>0</v>
      </c>
      <c r="I11" s="173" t="str">
        <f t="shared" si="1"/>
        <v>NO</v>
      </c>
    </row>
    <row r="12" spans="1:42" ht="23.25" x14ac:dyDescent="0.35">
      <c r="A12" s="162" t="s">
        <v>447</v>
      </c>
      <c r="B12" s="162" t="s">
        <v>701</v>
      </c>
      <c r="C12" s="98">
        <f>VLOOKUP(B12,'Risk calculation'!$AZ$17:$BA$166,2,FALSE)</f>
        <v>0</v>
      </c>
      <c r="D12" s="97"/>
      <c r="E12" s="97"/>
      <c r="F12" s="171">
        <f>VLOOKUP(B12,'Risk calculation'!$C$17:$D$166,2,FALSE)</f>
        <v>0</v>
      </c>
      <c r="G12" s="171"/>
      <c r="H12" s="172">
        <f t="shared" si="0"/>
        <v>0</v>
      </c>
      <c r="I12" s="173" t="str">
        <f t="shared" si="1"/>
        <v>NO</v>
      </c>
    </row>
    <row r="13" spans="1:42" ht="23.25" x14ac:dyDescent="0.35">
      <c r="A13" s="162" t="s">
        <v>448</v>
      </c>
      <c r="B13" s="162" t="s">
        <v>702</v>
      </c>
      <c r="C13" s="98">
        <f>VLOOKUP(B13,'Risk calculation'!$AZ$17:$BA$166,2,FALSE)</f>
        <v>0</v>
      </c>
      <c r="D13" s="97"/>
      <c r="E13" s="97"/>
      <c r="F13" s="171">
        <f>VLOOKUP(B13,'Risk calculation'!$C$17:$D$166,2,FALSE)</f>
        <v>0</v>
      </c>
      <c r="G13" s="171"/>
      <c r="H13" s="172">
        <f t="shared" si="0"/>
        <v>0</v>
      </c>
      <c r="I13" s="173" t="str">
        <f t="shared" si="1"/>
        <v>NO</v>
      </c>
    </row>
    <row r="14" spans="1:42" ht="23.25" x14ac:dyDescent="0.35">
      <c r="A14" s="162" t="s">
        <v>449</v>
      </c>
      <c r="B14" s="162" t="s">
        <v>703</v>
      </c>
      <c r="C14" s="98">
        <f>VLOOKUP(B14,'Risk calculation'!$AZ$17:$BA$166,2,FALSE)</f>
        <v>0</v>
      </c>
      <c r="D14" s="97"/>
      <c r="E14" s="97"/>
      <c r="F14" s="171">
        <f>VLOOKUP(B14,'Risk calculation'!$C$17:$D$166,2,FALSE)</f>
        <v>0</v>
      </c>
      <c r="G14" s="171"/>
      <c r="H14" s="172">
        <f t="shared" si="0"/>
        <v>0</v>
      </c>
      <c r="I14" s="173" t="str">
        <f t="shared" si="1"/>
        <v>NO</v>
      </c>
    </row>
    <row r="15" spans="1:42" ht="34.9" x14ac:dyDescent="0.35">
      <c r="A15" s="162" t="s">
        <v>450</v>
      </c>
      <c r="B15" s="162" t="s">
        <v>704</v>
      </c>
      <c r="C15" s="98">
        <f>VLOOKUP(B15,'Risk calculation'!$AZ$17:$BA$166,2,FALSE)</f>
        <v>0</v>
      </c>
      <c r="D15" s="97"/>
      <c r="E15" s="97"/>
      <c r="F15" s="171">
        <f>VLOOKUP(B15,'Risk calculation'!$C$17:$D$166,2,FALSE)</f>
        <v>0</v>
      </c>
      <c r="G15" s="171"/>
      <c r="H15" s="172">
        <f t="shared" si="0"/>
        <v>0</v>
      </c>
      <c r="I15" s="173" t="str">
        <f t="shared" si="1"/>
        <v>NO</v>
      </c>
    </row>
    <row r="16" spans="1:42" ht="34.9" x14ac:dyDescent="0.35">
      <c r="A16" s="176" t="s">
        <v>706</v>
      </c>
      <c r="B16" s="162" t="s">
        <v>705</v>
      </c>
      <c r="C16" s="98">
        <f>VLOOKUP(B16,'Risk calculation'!$AZ$17:$BA$166,2,FALSE)</f>
        <v>0</v>
      </c>
      <c r="D16" s="97"/>
      <c r="E16" s="97"/>
      <c r="F16" s="171">
        <f>VLOOKUP(B16,'Risk calculation'!$C$17:$D$166,2,FALSE)</f>
        <v>0</v>
      </c>
      <c r="G16" s="171"/>
      <c r="H16" s="172">
        <f t="shared" si="0"/>
        <v>0</v>
      </c>
      <c r="I16" s="173" t="str">
        <f t="shared" si="1"/>
        <v>NO</v>
      </c>
    </row>
    <row r="17" spans="1:9" ht="23.25" x14ac:dyDescent="0.35">
      <c r="A17" s="162" t="s">
        <v>451</v>
      </c>
      <c r="B17" s="162" t="s">
        <v>707</v>
      </c>
      <c r="C17" s="98">
        <f>VLOOKUP(B17,'Risk calculation'!$AZ$17:$BA$166,2,FALSE)</f>
        <v>0</v>
      </c>
      <c r="D17" s="97"/>
      <c r="E17" s="97"/>
      <c r="F17" s="171">
        <f>VLOOKUP(B17,'Risk calculation'!$C$17:$D$166,2,FALSE)</f>
        <v>0</v>
      </c>
      <c r="G17" s="171"/>
      <c r="H17" s="172">
        <f t="shared" si="0"/>
        <v>0</v>
      </c>
      <c r="I17" s="173" t="str">
        <f t="shared" si="1"/>
        <v>NO</v>
      </c>
    </row>
    <row r="18" spans="1:9" ht="13.15" x14ac:dyDescent="0.35">
      <c r="A18" s="162" t="s">
        <v>452</v>
      </c>
      <c r="B18" s="162" t="s">
        <v>708</v>
      </c>
      <c r="C18" s="98">
        <f>VLOOKUP(B18,'Risk calculation'!$AZ$17:$BA$166,2,FALSE)</f>
        <v>0</v>
      </c>
      <c r="D18" s="97"/>
      <c r="E18" s="97"/>
      <c r="F18" s="171">
        <f>VLOOKUP(B18,'Risk calculation'!$C$17:$D$166,2,FALSE)</f>
        <v>0</v>
      </c>
      <c r="G18" s="171"/>
      <c r="H18" s="172">
        <f t="shared" si="0"/>
        <v>0</v>
      </c>
      <c r="I18" s="173" t="str">
        <f t="shared" si="1"/>
        <v>NO</v>
      </c>
    </row>
    <row r="19" spans="1:9" ht="13.15" x14ac:dyDescent="0.35">
      <c r="A19" s="162" t="s">
        <v>4</v>
      </c>
      <c r="B19" s="162" t="s">
        <v>709</v>
      </c>
      <c r="C19" s="98">
        <f>VLOOKUP(B19,'Risk calculation'!$AZ$17:$BA$166,2,FALSE)</f>
        <v>0</v>
      </c>
      <c r="D19" s="97"/>
      <c r="E19" s="97"/>
      <c r="F19" s="171">
        <f>VLOOKUP(B19,'Risk calculation'!$C$17:$D$166,2,FALSE)</f>
        <v>0</v>
      </c>
      <c r="G19" s="171"/>
      <c r="H19" s="172">
        <f t="shared" si="0"/>
        <v>0</v>
      </c>
      <c r="I19" s="173" t="str">
        <f t="shared" si="1"/>
        <v>NO</v>
      </c>
    </row>
    <row r="20" spans="1:9" ht="23.25" x14ac:dyDescent="0.35">
      <c r="A20" s="162" t="s">
        <v>453</v>
      </c>
      <c r="B20" s="162" t="s">
        <v>710</v>
      </c>
      <c r="C20" s="98">
        <f>VLOOKUP(B20,'Risk calculation'!$AZ$17:$BA$166,2,FALSE)</f>
        <v>0</v>
      </c>
      <c r="D20" s="97"/>
      <c r="E20" s="97"/>
      <c r="F20" s="171">
        <f>VLOOKUP(B20,'Risk calculation'!$C$17:$D$166,2,FALSE)</f>
        <v>0</v>
      </c>
      <c r="G20" s="171"/>
      <c r="H20" s="172">
        <f t="shared" si="0"/>
        <v>0</v>
      </c>
      <c r="I20" s="173" t="str">
        <f t="shared" si="1"/>
        <v>NO</v>
      </c>
    </row>
    <row r="21" spans="1:9" ht="23.25" x14ac:dyDescent="0.35">
      <c r="A21" s="162" t="s">
        <v>454</v>
      </c>
      <c r="B21" s="162" t="s">
        <v>711</v>
      </c>
      <c r="C21" s="98">
        <f>VLOOKUP(B21,'Risk calculation'!$AZ$17:$BA$166,2,FALSE)</f>
        <v>0</v>
      </c>
      <c r="D21" s="97"/>
      <c r="E21" s="97"/>
      <c r="F21" s="171">
        <f>VLOOKUP(B21,'Risk calculation'!$C$17:$D$166,2,FALSE)</f>
        <v>0</v>
      </c>
      <c r="G21" s="171"/>
      <c r="H21" s="172">
        <f t="shared" si="0"/>
        <v>0</v>
      </c>
      <c r="I21" s="173" t="str">
        <f t="shared" si="1"/>
        <v>NO</v>
      </c>
    </row>
    <row r="22" spans="1:9" ht="34.9" x14ac:dyDescent="0.35">
      <c r="A22" s="162" t="s">
        <v>455</v>
      </c>
      <c r="B22" s="162" t="s">
        <v>712</v>
      </c>
      <c r="C22" s="98">
        <f>VLOOKUP(B22,'Risk calculation'!$AZ$17:$BA$166,2,FALSE)</f>
        <v>0</v>
      </c>
      <c r="D22" s="97"/>
      <c r="E22" s="97"/>
      <c r="F22" s="171">
        <f>VLOOKUP(B22,'Risk calculation'!$C$17:$D$166,2,FALSE)</f>
        <v>0</v>
      </c>
      <c r="G22" s="171"/>
      <c r="H22" s="172">
        <f t="shared" si="0"/>
        <v>0</v>
      </c>
      <c r="I22" s="173" t="str">
        <f t="shared" si="1"/>
        <v>NO</v>
      </c>
    </row>
    <row r="23" spans="1:9" ht="23.25" x14ac:dyDescent="0.35">
      <c r="A23" s="162" t="s">
        <v>456</v>
      </c>
      <c r="B23" s="162" t="s">
        <v>713</v>
      </c>
      <c r="C23" s="98">
        <f>VLOOKUP(B23,'Risk calculation'!$AZ$17:$BA$166,2,FALSE)</f>
        <v>0</v>
      </c>
      <c r="D23" s="97"/>
      <c r="E23" s="97"/>
      <c r="F23" s="171">
        <f>VLOOKUP(B23,'Risk calculation'!$C$17:$D$166,2,FALSE)</f>
        <v>0</v>
      </c>
      <c r="G23" s="171"/>
      <c r="H23" s="172">
        <f t="shared" si="0"/>
        <v>0</v>
      </c>
      <c r="I23" s="173" t="str">
        <f t="shared" si="1"/>
        <v>NO</v>
      </c>
    </row>
    <row r="24" spans="1:9" ht="34.9" x14ac:dyDescent="0.35">
      <c r="A24" s="162" t="s">
        <v>457</v>
      </c>
      <c r="B24" s="162" t="s">
        <v>714</v>
      </c>
      <c r="C24" s="98">
        <f>VLOOKUP(B24,'Risk calculation'!$AZ$17:$BA$166,2,FALSE)</f>
        <v>0</v>
      </c>
      <c r="D24" s="97"/>
      <c r="E24" s="97"/>
      <c r="F24" s="171">
        <f>VLOOKUP(B24,'Risk calculation'!$C$17:$D$166,2,FALSE)</f>
        <v>0</v>
      </c>
      <c r="G24" s="171"/>
      <c r="H24" s="172">
        <f t="shared" si="0"/>
        <v>0</v>
      </c>
      <c r="I24" s="173" t="str">
        <f t="shared" si="1"/>
        <v>NO</v>
      </c>
    </row>
    <row r="25" spans="1:9" ht="34.9" x14ac:dyDescent="0.35">
      <c r="A25" s="162" t="s">
        <v>458</v>
      </c>
      <c r="B25" s="162" t="s">
        <v>715</v>
      </c>
      <c r="C25" s="98">
        <f>VLOOKUP(B25,'Risk calculation'!$AZ$17:$BA$166,2,FALSE)</f>
        <v>0</v>
      </c>
      <c r="D25" s="97"/>
      <c r="E25" s="97"/>
      <c r="F25" s="171">
        <f>VLOOKUP(B25,'Risk calculation'!$C$17:$D$166,2,FALSE)</f>
        <v>0</v>
      </c>
      <c r="G25" s="171"/>
      <c r="H25" s="172">
        <f t="shared" si="0"/>
        <v>0</v>
      </c>
      <c r="I25" s="173" t="str">
        <f t="shared" si="1"/>
        <v>NO</v>
      </c>
    </row>
    <row r="26" spans="1:9" ht="23.25" x14ac:dyDescent="0.35">
      <c r="A26" s="162" t="s">
        <v>459</v>
      </c>
      <c r="B26" s="162" t="s">
        <v>716</v>
      </c>
      <c r="C26" s="98">
        <f>VLOOKUP(B26,'Risk calculation'!$AZ$17:$BA$166,2,FALSE)</f>
        <v>0</v>
      </c>
      <c r="D26" s="97"/>
      <c r="E26" s="97"/>
      <c r="F26" s="171">
        <f>VLOOKUP(B26,'Risk calculation'!$C$17:$D$166,2,FALSE)</f>
        <v>0</v>
      </c>
      <c r="G26" s="171"/>
      <c r="H26" s="172">
        <f t="shared" si="0"/>
        <v>0</v>
      </c>
      <c r="I26" s="173" t="str">
        <f t="shared" si="1"/>
        <v>NO</v>
      </c>
    </row>
    <row r="27" spans="1:9" ht="34.9" x14ac:dyDescent="0.35">
      <c r="A27" s="162" t="s">
        <v>460</v>
      </c>
      <c r="B27" s="162" t="s">
        <v>717</v>
      </c>
      <c r="C27" s="98">
        <f>VLOOKUP(B27,'Risk calculation'!$AZ$17:$BA$166,2,FALSE)</f>
        <v>0</v>
      </c>
      <c r="D27" s="97"/>
      <c r="E27" s="97"/>
      <c r="F27" s="171">
        <f>VLOOKUP(B27,'Risk calculation'!$C$17:$D$166,2,FALSE)</f>
        <v>0</v>
      </c>
      <c r="G27" s="171"/>
      <c r="H27" s="172">
        <f t="shared" si="0"/>
        <v>0</v>
      </c>
      <c r="I27" s="173" t="str">
        <f t="shared" si="1"/>
        <v>NO</v>
      </c>
    </row>
    <row r="28" spans="1:9" ht="13.15" x14ac:dyDescent="0.35">
      <c r="A28" s="162" t="s">
        <v>461</v>
      </c>
      <c r="B28" s="162" t="s">
        <v>718</v>
      </c>
      <c r="C28" s="98">
        <f>VLOOKUP(B28,'Risk calculation'!$AZ$17:$BA$166,2,FALSE)</f>
        <v>0</v>
      </c>
      <c r="D28" s="97"/>
      <c r="E28" s="97"/>
      <c r="F28" s="171">
        <f>VLOOKUP(B28,'Risk calculation'!$C$17:$D$166,2,FALSE)</f>
        <v>0</v>
      </c>
      <c r="G28" s="171"/>
      <c r="H28" s="172">
        <f t="shared" si="0"/>
        <v>0</v>
      </c>
      <c r="I28" s="173" t="str">
        <f t="shared" si="1"/>
        <v>NO</v>
      </c>
    </row>
    <row r="29" spans="1:9" ht="23.25" x14ac:dyDescent="0.35">
      <c r="A29" s="162" t="s">
        <v>462</v>
      </c>
      <c r="B29" s="162" t="s">
        <v>719</v>
      </c>
      <c r="C29" s="98">
        <f>VLOOKUP(B29,'Risk calculation'!$AZ$17:$BA$166,2,FALSE)</f>
        <v>0</v>
      </c>
      <c r="D29" s="97"/>
      <c r="E29" s="97"/>
      <c r="F29" s="171">
        <f>VLOOKUP(B29,'Risk calculation'!$C$17:$D$166,2,FALSE)</f>
        <v>0</v>
      </c>
      <c r="G29" s="171"/>
      <c r="H29" s="172">
        <f t="shared" si="0"/>
        <v>0</v>
      </c>
      <c r="I29" s="173" t="str">
        <f t="shared" si="1"/>
        <v>NO</v>
      </c>
    </row>
    <row r="30" spans="1:9" ht="23.25" x14ac:dyDescent="0.35">
      <c r="A30" s="162" t="s">
        <v>463</v>
      </c>
      <c r="B30" s="162" t="s">
        <v>720</v>
      </c>
      <c r="C30" s="98">
        <f>VLOOKUP(B30,'Risk calculation'!$AZ$17:$BA$166,2,FALSE)</f>
        <v>0</v>
      </c>
      <c r="D30" s="97"/>
      <c r="E30" s="97"/>
      <c r="F30" s="171">
        <f>VLOOKUP(B30,'Risk calculation'!$C$17:$D$166,2,FALSE)</f>
        <v>0</v>
      </c>
      <c r="G30" s="171"/>
      <c r="H30" s="172">
        <f t="shared" si="0"/>
        <v>0</v>
      </c>
      <c r="I30" s="173" t="str">
        <f t="shared" si="1"/>
        <v>NO</v>
      </c>
    </row>
    <row r="31" spans="1:9" ht="58.15" x14ac:dyDescent="0.35">
      <c r="A31" s="162" t="s">
        <v>464</v>
      </c>
      <c r="B31" s="162" t="s">
        <v>721</v>
      </c>
      <c r="C31" s="98">
        <f>VLOOKUP(B31,'Risk calculation'!$AZ$17:$BA$166,2,FALSE)</f>
        <v>0</v>
      </c>
      <c r="D31" s="97"/>
      <c r="E31" s="97"/>
      <c r="F31" s="171">
        <f>VLOOKUP(B31,'Risk calculation'!$C$17:$D$166,2,FALSE)</f>
        <v>0</v>
      </c>
      <c r="G31" s="171"/>
      <c r="H31" s="172">
        <f t="shared" si="0"/>
        <v>0</v>
      </c>
      <c r="I31" s="173" t="str">
        <f t="shared" si="1"/>
        <v>NO</v>
      </c>
    </row>
    <row r="32" spans="1:9" ht="23.25" x14ac:dyDescent="0.35">
      <c r="A32" s="162" t="s">
        <v>465</v>
      </c>
      <c r="B32" s="162" t="s">
        <v>722</v>
      </c>
      <c r="C32" s="98">
        <f>VLOOKUP(B32,'Risk calculation'!$AZ$17:$BA$166,2,FALSE)</f>
        <v>0</v>
      </c>
      <c r="D32" s="97"/>
      <c r="E32" s="97"/>
      <c r="F32" s="171">
        <f>VLOOKUP(B32,'Risk calculation'!$C$17:$D$166,2,FALSE)</f>
        <v>0</v>
      </c>
      <c r="G32" s="171"/>
      <c r="H32" s="172">
        <f t="shared" si="0"/>
        <v>0</v>
      </c>
      <c r="I32" s="173" t="str">
        <f t="shared" si="1"/>
        <v>NO</v>
      </c>
    </row>
    <row r="33" spans="1:9" ht="23.25" x14ac:dyDescent="0.35">
      <c r="A33" s="162" t="s">
        <v>466</v>
      </c>
      <c r="B33" s="162" t="s">
        <v>723</v>
      </c>
      <c r="C33" s="98">
        <f>VLOOKUP(B33,'Risk calculation'!$AZ$17:$BA$166,2,FALSE)</f>
        <v>0</v>
      </c>
      <c r="D33" s="97"/>
      <c r="E33" s="97"/>
      <c r="F33" s="171">
        <f>VLOOKUP(B33,'Risk calculation'!$C$17:$D$166,2,FALSE)</f>
        <v>0</v>
      </c>
      <c r="G33" s="171"/>
      <c r="H33" s="172">
        <f t="shared" si="0"/>
        <v>0</v>
      </c>
      <c r="I33" s="173" t="str">
        <f t="shared" si="1"/>
        <v>NO</v>
      </c>
    </row>
    <row r="34" spans="1:9" ht="34.9" x14ac:dyDescent="0.35">
      <c r="A34" s="162" t="s">
        <v>467</v>
      </c>
      <c r="B34" s="162" t="s">
        <v>724</v>
      </c>
      <c r="C34" s="98">
        <f>VLOOKUP(B34,'Risk calculation'!$AZ$17:$BA$166,2,FALSE)</f>
        <v>0</v>
      </c>
      <c r="D34" s="97"/>
      <c r="E34" s="97"/>
      <c r="F34" s="171">
        <f>VLOOKUP(B34,'Risk calculation'!$C$17:$D$166,2,FALSE)</f>
        <v>0</v>
      </c>
      <c r="G34" s="171"/>
      <c r="H34" s="172">
        <f t="shared" si="0"/>
        <v>0</v>
      </c>
      <c r="I34" s="173" t="str">
        <f t="shared" si="1"/>
        <v>NO</v>
      </c>
    </row>
    <row r="35" spans="1:9" ht="23.25" x14ac:dyDescent="0.35">
      <c r="A35" s="162" t="s">
        <v>468</v>
      </c>
      <c r="B35" s="162" t="s">
        <v>725</v>
      </c>
      <c r="C35" s="98">
        <f>VLOOKUP(B35,'Risk calculation'!$AZ$17:$BA$166,2,FALSE)</f>
        <v>0</v>
      </c>
      <c r="D35" s="97"/>
      <c r="E35" s="97"/>
      <c r="F35" s="171">
        <f>VLOOKUP(B35,'Risk calculation'!$C$17:$D$166,2,FALSE)</f>
        <v>0</v>
      </c>
      <c r="G35" s="171"/>
      <c r="H35" s="172">
        <f t="shared" si="0"/>
        <v>0</v>
      </c>
      <c r="I35" s="173" t="str">
        <f t="shared" si="1"/>
        <v>NO</v>
      </c>
    </row>
    <row r="36" spans="1:9" ht="34.9" x14ac:dyDescent="0.35">
      <c r="A36" s="162" t="s">
        <v>469</v>
      </c>
      <c r="B36" s="162" t="s">
        <v>726</v>
      </c>
      <c r="C36" s="98">
        <f>VLOOKUP(B36,'Risk calculation'!$AZ$17:$BA$166,2,FALSE)</f>
        <v>0</v>
      </c>
      <c r="D36" s="97"/>
      <c r="E36" s="97"/>
      <c r="F36" s="171">
        <f>VLOOKUP(B36,'Risk calculation'!$C$17:$D$166,2,FALSE)</f>
        <v>0</v>
      </c>
      <c r="G36" s="171"/>
      <c r="H36" s="172">
        <f t="shared" si="0"/>
        <v>0</v>
      </c>
      <c r="I36" s="173" t="str">
        <f t="shared" si="1"/>
        <v>NO</v>
      </c>
    </row>
    <row r="37" spans="1:9" ht="23.25" x14ac:dyDescent="0.35">
      <c r="A37" s="162" t="s">
        <v>470</v>
      </c>
      <c r="B37" s="162" t="s">
        <v>727</v>
      </c>
      <c r="C37" s="98">
        <f>VLOOKUP(B37,'Risk calculation'!$AZ$17:$BA$166,2,FALSE)</f>
        <v>0</v>
      </c>
      <c r="D37" s="97"/>
      <c r="E37" s="97"/>
      <c r="F37" s="171">
        <f>VLOOKUP(B37,'Risk calculation'!$C$17:$D$166,2,FALSE)</f>
        <v>0</v>
      </c>
      <c r="G37" s="171"/>
      <c r="H37" s="172">
        <f t="shared" si="0"/>
        <v>0</v>
      </c>
      <c r="I37" s="173" t="str">
        <f t="shared" si="1"/>
        <v>NO</v>
      </c>
    </row>
    <row r="38" spans="1:9" ht="23.25" x14ac:dyDescent="0.35">
      <c r="A38" s="162" t="s">
        <v>471</v>
      </c>
      <c r="B38" s="162" t="s">
        <v>728</v>
      </c>
      <c r="C38" s="98">
        <f>VLOOKUP(B38,'Risk calculation'!$AZ$17:$BA$166,2,FALSE)</f>
        <v>0</v>
      </c>
      <c r="D38" s="97"/>
      <c r="E38" s="97"/>
      <c r="F38" s="171">
        <f>VLOOKUP(B38,'Risk calculation'!$C$17:$D$166,2,FALSE)</f>
        <v>0</v>
      </c>
      <c r="G38" s="171"/>
      <c r="H38" s="172">
        <f t="shared" si="0"/>
        <v>0</v>
      </c>
      <c r="I38" s="173" t="str">
        <f t="shared" si="1"/>
        <v>NO</v>
      </c>
    </row>
    <row r="39" spans="1:9" ht="23.25" x14ac:dyDescent="0.35">
      <c r="A39" s="162" t="s">
        <v>472</v>
      </c>
      <c r="B39" s="162" t="s">
        <v>729</v>
      </c>
      <c r="C39" s="98">
        <f>VLOOKUP(B39,'Risk calculation'!$AZ$17:$BA$166,2,FALSE)</f>
        <v>0</v>
      </c>
      <c r="D39" s="97"/>
      <c r="E39" s="97"/>
      <c r="F39" s="171">
        <f>VLOOKUP(B39,'Risk calculation'!$C$17:$D$166,2,FALSE)</f>
        <v>0</v>
      </c>
      <c r="G39" s="171"/>
      <c r="H39" s="172">
        <f t="shared" si="0"/>
        <v>0</v>
      </c>
      <c r="I39" s="173" t="str">
        <f t="shared" si="1"/>
        <v>NO</v>
      </c>
    </row>
    <row r="40" spans="1:9" ht="34.9" x14ac:dyDescent="0.35">
      <c r="A40" s="162" t="s">
        <v>473</v>
      </c>
      <c r="B40" s="162" t="s">
        <v>730</v>
      </c>
      <c r="C40" s="98">
        <f>VLOOKUP(B40,'Risk calculation'!$AZ$17:$BA$166,2,FALSE)</f>
        <v>0</v>
      </c>
      <c r="D40" s="97"/>
      <c r="E40" s="97"/>
      <c r="F40" s="171">
        <f>VLOOKUP(B40,'Risk calculation'!$C$17:$D$166,2,FALSE)</f>
        <v>0</v>
      </c>
      <c r="G40" s="171"/>
      <c r="H40" s="172">
        <f t="shared" si="0"/>
        <v>0</v>
      </c>
      <c r="I40" s="173" t="str">
        <f t="shared" si="1"/>
        <v>NO</v>
      </c>
    </row>
    <row r="41" spans="1:9" ht="23.25" x14ac:dyDescent="0.35">
      <c r="A41" s="162" t="s">
        <v>474</v>
      </c>
      <c r="B41" s="162" t="s">
        <v>731</v>
      </c>
      <c r="C41" s="98">
        <f>VLOOKUP(B41,'Risk calculation'!$AZ$17:$BA$166,2,FALSE)</f>
        <v>0</v>
      </c>
      <c r="D41" s="97"/>
      <c r="E41" s="97"/>
      <c r="F41" s="171">
        <f>VLOOKUP(B41,'Risk calculation'!$C$17:$D$166,2,FALSE)</f>
        <v>0</v>
      </c>
      <c r="G41" s="171"/>
      <c r="H41" s="172">
        <f t="shared" si="0"/>
        <v>0</v>
      </c>
      <c r="I41" s="173" t="str">
        <f t="shared" si="1"/>
        <v>NO</v>
      </c>
    </row>
    <row r="42" spans="1:9" ht="34.9" x14ac:dyDescent="0.35">
      <c r="A42" s="162" t="s">
        <v>475</v>
      </c>
      <c r="B42" s="162" t="s">
        <v>732</v>
      </c>
      <c r="C42" s="98">
        <f>VLOOKUP(B42,'Risk calculation'!$AZ$17:$BA$166,2,FALSE)</f>
        <v>0</v>
      </c>
      <c r="D42" s="97"/>
      <c r="E42" s="97"/>
      <c r="F42" s="171">
        <f>VLOOKUP(B42,'Risk calculation'!$C$17:$D$166,2,FALSE)</f>
        <v>0</v>
      </c>
      <c r="G42" s="171"/>
      <c r="H42" s="172">
        <f t="shared" si="0"/>
        <v>0</v>
      </c>
      <c r="I42" s="173" t="str">
        <f t="shared" si="1"/>
        <v>NO</v>
      </c>
    </row>
    <row r="43" spans="1:9" ht="34.9" x14ac:dyDescent="0.35">
      <c r="A43" s="162" t="s">
        <v>476</v>
      </c>
      <c r="B43" s="162" t="s">
        <v>733</v>
      </c>
      <c r="C43" s="98">
        <f>VLOOKUP(B43,'Risk calculation'!$AZ$17:$BA$166,2,FALSE)</f>
        <v>0</v>
      </c>
      <c r="D43" s="97"/>
      <c r="E43" s="97"/>
      <c r="F43" s="171">
        <f>VLOOKUP(B43,'Risk calculation'!$C$17:$D$166,2,FALSE)</f>
        <v>0</v>
      </c>
      <c r="G43" s="171"/>
      <c r="H43" s="172">
        <f t="shared" si="0"/>
        <v>0</v>
      </c>
      <c r="I43" s="173" t="str">
        <f t="shared" si="1"/>
        <v>NO</v>
      </c>
    </row>
    <row r="44" spans="1:9" ht="23.25" x14ac:dyDescent="0.35">
      <c r="A44" s="162" t="s">
        <v>477</v>
      </c>
      <c r="B44" s="162" t="s">
        <v>734</v>
      </c>
      <c r="C44" s="98">
        <f>VLOOKUP(B44,'Risk calculation'!$AZ$17:$BA$166,2,FALSE)</f>
        <v>0</v>
      </c>
      <c r="D44" s="97"/>
      <c r="E44" s="97"/>
      <c r="F44" s="171">
        <f>VLOOKUP(B44,'Risk calculation'!$C$17:$D$166,2,FALSE)</f>
        <v>0</v>
      </c>
      <c r="G44" s="171"/>
      <c r="H44" s="172">
        <f t="shared" si="0"/>
        <v>0</v>
      </c>
      <c r="I44" s="173" t="str">
        <f t="shared" si="1"/>
        <v>NO</v>
      </c>
    </row>
    <row r="45" spans="1:9" ht="23.25" x14ac:dyDescent="0.35">
      <c r="A45" s="162" t="s">
        <v>478</v>
      </c>
      <c r="B45" s="162" t="s">
        <v>735</v>
      </c>
      <c r="C45" s="98">
        <f>VLOOKUP(B45,'Risk calculation'!$AZ$17:$BA$166,2,FALSE)</f>
        <v>0</v>
      </c>
      <c r="D45" s="97"/>
      <c r="E45" s="97"/>
      <c r="F45" s="171">
        <f>VLOOKUP(B45,'Risk calculation'!$C$17:$D$166,2,FALSE)</f>
        <v>0</v>
      </c>
      <c r="G45" s="171"/>
      <c r="H45" s="172">
        <f t="shared" si="0"/>
        <v>0</v>
      </c>
      <c r="I45" s="173" t="str">
        <f t="shared" si="1"/>
        <v>NO</v>
      </c>
    </row>
    <row r="46" spans="1:9" ht="34.9" x14ac:dyDescent="0.35">
      <c r="A46" s="162" t="s">
        <v>479</v>
      </c>
      <c r="B46" s="162" t="s">
        <v>736</v>
      </c>
      <c r="C46" s="98">
        <f>VLOOKUP(B46,'Risk calculation'!$AZ$17:$BA$166,2,FALSE)</f>
        <v>0</v>
      </c>
      <c r="D46" s="97"/>
      <c r="E46" s="97"/>
      <c r="F46" s="171">
        <f>VLOOKUP(B46,'Risk calculation'!$C$17:$D$166,2,FALSE)</f>
        <v>0</v>
      </c>
      <c r="G46" s="171"/>
      <c r="H46" s="172">
        <f t="shared" si="0"/>
        <v>0</v>
      </c>
      <c r="I46" s="173" t="str">
        <f t="shared" si="1"/>
        <v>NO</v>
      </c>
    </row>
    <row r="47" spans="1:9" ht="23.25" x14ac:dyDescent="0.35">
      <c r="A47" s="162" t="s">
        <v>480</v>
      </c>
      <c r="B47" s="162" t="s">
        <v>737</v>
      </c>
      <c r="C47" s="98">
        <f>VLOOKUP(B47,'Risk calculation'!$AZ$17:$BA$166,2,FALSE)</f>
        <v>0</v>
      </c>
      <c r="D47" s="97"/>
      <c r="E47" s="97"/>
      <c r="F47" s="171">
        <f>VLOOKUP(B47,'Risk calculation'!$C$17:$D$166,2,FALSE)</f>
        <v>0</v>
      </c>
      <c r="G47" s="171"/>
      <c r="H47" s="172">
        <f t="shared" si="0"/>
        <v>0</v>
      </c>
      <c r="I47" s="173" t="str">
        <f t="shared" si="1"/>
        <v>NO</v>
      </c>
    </row>
    <row r="48" spans="1:9" ht="23.25" x14ac:dyDescent="0.35">
      <c r="A48" s="162" t="s">
        <v>481</v>
      </c>
      <c r="B48" s="162" t="s">
        <v>738</v>
      </c>
      <c r="C48" s="98">
        <f>VLOOKUP(B48,'Risk calculation'!$AZ$17:$BA$166,2,FALSE)</f>
        <v>0</v>
      </c>
      <c r="D48" s="97"/>
      <c r="E48" s="97"/>
      <c r="F48" s="171">
        <f>VLOOKUP(B48,'Risk calculation'!$C$17:$D$166,2,FALSE)</f>
        <v>0</v>
      </c>
      <c r="G48" s="171"/>
      <c r="H48" s="172">
        <f t="shared" si="0"/>
        <v>0</v>
      </c>
      <c r="I48" s="173" t="str">
        <f t="shared" si="1"/>
        <v>NO</v>
      </c>
    </row>
    <row r="49" spans="1:9" ht="23.25" x14ac:dyDescent="0.35">
      <c r="A49" s="162" t="s">
        <v>482</v>
      </c>
      <c r="B49" s="162" t="s">
        <v>739</v>
      </c>
      <c r="C49" s="98">
        <f>VLOOKUP(B49,'Risk calculation'!$AZ$17:$BA$166,2,FALSE)</f>
        <v>0</v>
      </c>
      <c r="D49" s="97"/>
      <c r="E49" s="97"/>
      <c r="F49" s="171">
        <f>VLOOKUP(B49,'Risk calculation'!$C$17:$D$166,2,FALSE)</f>
        <v>0</v>
      </c>
      <c r="G49" s="171"/>
      <c r="H49" s="172">
        <f t="shared" si="0"/>
        <v>0</v>
      </c>
      <c r="I49" s="173" t="str">
        <f t="shared" si="1"/>
        <v>NO</v>
      </c>
    </row>
    <row r="50" spans="1:9" ht="34.9" x14ac:dyDescent="0.35">
      <c r="A50" s="162" t="s">
        <v>483</v>
      </c>
      <c r="B50" s="162" t="s">
        <v>740</v>
      </c>
      <c r="C50" s="98">
        <f>VLOOKUP(B50,'Risk calculation'!$AZ$17:$BA$166,2,FALSE)</f>
        <v>0</v>
      </c>
      <c r="D50" s="97"/>
      <c r="E50" s="97"/>
      <c r="F50" s="171">
        <f>VLOOKUP(B50,'Risk calculation'!$C$17:$D$166,2,FALSE)</f>
        <v>0</v>
      </c>
      <c r="G50" s="171"/>
      <c r="H50" s="172">
        <f t="shared" si="0"/>
        <v>0</v>
      </c>
      <c r="I50" s="173" t="str">
        <f t="shared" si="1"/>
        <v>NO</v>
      </c>
    </row>
    <row r="51" spans="1:9" ht="23.25" x14ac:dyDescent="0.35">
      <c r="A51" s="162" t="s">
        <v>484</v>
      </c>
      <c r="B51" s="162" t="s">
        <v>746</v>
      </c>
      <c r="C51" s="98">
        <f>VLOOKUP(B51,'Risk calculation'!$AZ$17:$BA$166,2,FALSE)</f>
        <v>0</v>
      </c>
      <c r="D51" s="97"/>
      <c r="E51" s="97"/>
      <c r="F51" s="171">
        <f>VLOOKUP(B51,'Risk calculation'!$C$17:$D$166,2,FALSE)</f>
        <v>0</v>
      </c>
      <c r="G51" s="171"/>
      <c r="H51" s="172">
        <f t="shared" si="0"/>
        <v>0</v>
      </c>
      <c r="I51" s="173" t="str">
        <f t="shared" si="1"/>
        <v>NO</v>
      </c>
    </row>
    <row r="52" spans="1:9" ht="23.25" x14ac:dyDescent="0.35">
      <c r="A52" s="162" t="s">
        <v>485</v>
      </c>
      <c r="B52" s="162" t="s">
        <v>741</v>
      </c>
      <c r="C52" s="98">
        <f>VLOOKUP(B52,'Risk calculation'!$AZ$17:$BA$166,2,FALSE)</f>
        <v>0</v>
      </c>
      <c r="D52" s="97"/>
      <c r="E52" s="97"/>
      <c r="F52" s="171">
        <f>VLOOKUP(B52,'Risk calculation'!$C$17:$D$166,2,FALSE)</f>
        <v>0</v>
      </c>
      <c r="G52" s="171"/>
      <c r="H52" s="172">
        <f t="shared" si="0"/>
        <v>0</v>
      </c>
      <c r="I52" s="173" t="str">
        <f t="shared" si="1"/>
        <v>NO</v>
      </c>
    </row>
    <row r="53" spans="1:9" ht="23.25" x14ac:dyDescent="0.35">
      <c r="A53" s="162" t="s">
        <v>486</v>
      </c>
      <c r="B53" s="162" t="s">
        <v>742</v>
      </c>
      <c r="C53" s="98">
        <f>VLOOKUP(B53,'Risk calculation'!$AZ$17:$BA$166,2,FALSE)</f>
        <v>0</v>
      </c>
      <c r="D53" s="97"/>
      <c r="E53" s="97"/>
      <c r="F53" s="171">
        <f>VLOOKUP(B53,'Risk calculation'!$C$17:$D$166,2,FALSE)</f>
        <v>0</v>
      </c>
      <c r="G53" s="171"/>
      <c r="H53" s="172">
        <f t="shared" si="0"/>
        <v>0</v>
      </c>
      <c r="I53" s="173" t="str">
        <f t="shared" si="1"/>
        <v>NO</v>
      </c>
    </row>
    <row r="54" spans="1:9" ht="34.9" x14ac:dyDescent="0.35">
      <c r="A54" s="162" t="s">
        <v>487</v>
      </c>
      <c r="B54" s="162" t="s">
        <v>743</v>
      </c>
      <c r="C54" s="98">
        <f>VLOOKUP(B54,'Risk calculation'!$AZ$17:$BA$166,2,FALSE)</f>
        <v>0</v>
      </c>
      <c r="D54" s="97"/>
      <c r="E54" s="97"/>
      <c r="F54" s="171">
        <f>VLOOKUP(B54,'Risk calculation'!$C$17:$D$166,2,FALSE)</f>
        <v>0</v>
      </c>
      <c r="G54" s="171"/>
      <c r="H54" s="172">
        <f t="shared" si="0"/>
        <v>0</v>
      </c>
      <c r="I54" s="173" t="str">
        <f t="shared" si="1"/>
        <v>NO</v>
      </c>
    </row>
    <row r="55" spans="1:9" ht="23.25" x14ac:dyDescent="0.35">
      <c r="A55" s="162" t="s">
        <v>488</v>
      </c>
      <c r="B55" s="162" t="s">
        <v>744</v>
      </c>
      <c r="C55" s="98">
        <f>VLOOKUP(B55,'Risk calculation'!$AZ$17:$BA$166,2,FALSE)</f>
        <v>0</v>
      </c>
      <c r="D55" s="97"/>
      <c r="E55" s="97"/>
      <c r="F55" s="171">
        <f>VLOOKUP(B55,'Risk calculation'!$C$17:$D$166,2,FALSE)</f>
        <v>0</v>
      </c>
      <c r="G55" s="171"/>
      <c r="H55" s="172">
        <f t="shared" si="0"/>
        <v>0</v>
      </c>
      <c r="I55" s="173" t="str">
        <f t="shared" si="1"/>
        <v>NO</v>
      </c>
    </row>
    <row r="56" spans="1:9" ht="34.9" x14ac:dyDescent="0.35">
      <c r="A56" s="162" t="s">
        <v>489</v>
      </c>
      <c r="B56" s="162" t="s">
        <v>745</v>
      </c>
      <c r="C56" s="98">
        <f>VLOOKUP(B56,'Risk calculation'!$AZ$17:$BA$166,2,FALSE)</f>
        <v>0</v>
      </c>
      <c r="D56" s="97"/>
      <c r="E56" s="97"/>
      <c r="F56" s="171">
        <f>VLOOKUP(B56,'Risk calculation'!$C$17:$D$166,2,FALSE)</f>
        <v>0</v>
      </c>
      <c r="G56" s="171"/>
      <c r="H56" s="172">
        <f t="shared" si="0"/>
        <v>0</v>
      </c>
      <c r="I56" s="173" t="str">
        <f t="shared" si="1"/>
        <v>NO</v>
      </c>
    </row>
    <row r="57" spans="1:9" ht="23.25" x14ac:dyDescent="0.35">
      <c r="A57" s="176" t="s">
        <v>749</v>
      </c>
      <c r="B57" s="162" t="s">
        <v>747</v>
      </c>
      <c r="C57" s="98">
        <f>VLOOKUP(B57,'Risk calculation'!$AZ$17:$BA$166,2,FALSE)</f>
        <v>0</v>
      </c>
      <c r="D57" s="97"/>
      <c r="E57" s="97"/>
      <c r="F57" s="171">
        <f>VLOOKUP(B57,'Risk calculation'!$C$17:$D$166,2,FALSE)</f>
        <v>0</v>
      </c>
      <c r="G57" s="171"/>
      <c r="H57" s="172">
        <f t="shared" si="0"/>
        <v>0</v>
      </c>
      <c r="I57" s="173" t="str">
        <f t="shared" si="1"/>
        <v>NO</v>
      </c>
    </row>
    <row r="58" spans="1:9" ht="34.9" x14ac:dyDescent="0.35">
      <c r="A58" s="176" t="s">
        <v>750</v>
      </c>
      <c r="B58" s="162" t="s">
        <v>748</v>
      </c>
      <c r="C58" s="98">
        <f>VLOOKUP(B58,'Risk calculation'!$AZ$17:$BA$166,2,FALSE)</f>
        <v>0</v>
      </c>
      <c r="D58" s="97"/>
      <c r="E58" s="97"/>
      <c r="F58" s="171">
        <f>VLOOKUP(B58,'Risk calculation'!$C$17:$D$166,2,FALSE)</f>
        <v>0</v>
      </c>
      <c r="G58" s="171"/>
      <c r="H58" s="172">
        <f t="shared" si="0"/>
        <v>0</v>
      </c>
      <c r="I58" s="173" t="str">
        <f t="shared" si="1"/>
        <v>NO</v>
      </c>
    </row>
    <row r="59" spans="1:9" ht="23.25" x14ac:dyDescent="0.35">
      <c r="A59" s="162" t="s">
        <v>490</v>
      </c>
      <c r="B59" s="162" t="s">
        <v>751</v>
      </c>
      <c r="C59" s="98">
        <f>VLOOKUP(B59,'Risk calculation'!$AZ$17:$BA$166,2,FALSE)</f>
        <v>0</v>
      </c>
      <c r="D59" s="97"/>
      <c r="E59" s="97"/>
      <c r="F59" s="171">
        <f>VLOOKUP(B59,'Risk calculation'!$C$17:$D$166,2,FALSE)</f>
        <v>0</v>
      </c>
      <c r="G59" s="171"/>
      <c r="H59" s="172">
        <f t="shared" si="0"/>
        <v>0</v>
      </c>
      <c r="I59" s="173" t="str">
        <f t="shared" si="1"/>
        <v>NO</v>
      </c>
    </row>
    <row r="60" spans="1:9" ht="23.25" x14ac:dyDescent="0.35">
      <c r="A60" s="162" t="s">
        <v>491</v>
      </c>
      <c r="B60" s="162" t="s">
        <v>752</v>
      </c>
      <c r="C60" s="98">
        <f>VLOOKUP(B60,'Risk calculation'!$AZ$17:$BA$166,2,FALSE)</f>
        <v>0</v>
      </c>
      <c r="D60" s="97"/>
      <c r="E60" s="97"/>
      <c r="F60" s="171">
        <f>VLOOKUP(B60,'Risk calculation'!$C$17:$D$166,2,FALSE)</f>
        <v>0</v>
      </c>
      <c r="G60" s="171"/>
      <c r="H60" s="172">
        <f t="shared" si="0"/>
        <v>0</v>
      </c>
      <c r="I60" s="173" t="str">
        <f t="shared" si="1"/>
        <v>NO</v>
      </c>
    </row>
    <row r="61" spans="1:9" ht="13.15" x14ac:dyDescent="0.35">
      <c r="A61" s="162" t="s">
        <v>492</v>
      </c>
      <c r="B61" s="162" t="s">
        <v>753</v>
      </c>
      <c r="C61" s="98">
        <f>VLOOKUP(B61,'Risk calculation'!$AZ$17:$BA$166,2,FALSE)</f>
        <v>0</v>
      </c>
      <c r="D61" s="97"/>
      <c r="E61" s="97"/>
      <c r="F61" s="171">
        <f>VLOOKUP(B61,'Risk calculation'!$C$17:$D$166,2,FALSE)</f>
        <v>0</v>
      </c>
      <c r="G61" s="171"/>
      <c r="H61" s="172">
        <f t="shared" si="0"/>
        <v>0</v>
      </c>
      <c r="I61" s="173" t="str">
        <f t="shared" si="1"/>
        <v>NO</v>
      </c>
    </row>
    <row r="62" spans="1:9" ht="23.25" x14ac:dyDescent="0.35">
      <c r="A62" s="162" t="s">
        <v>493</v>
      </c>
      <c r="B62" s="162" t="s">
        <v>754</v>
      </c>
      <c r="C62" s="98">
        <f>VLOOKUP(B62,'Risk calculation'!$AZ$17:$BA$166,2,FALSE)</f>
        <v>0</v>
      </c>
      <c r="D62" s="97"/>
      <c r="E62" s="97"/>
      <c r="F62" s="171">
        <f>VLOOKUP(B62,'Risk calculation'!$C$17:$D$166,2,FALSE)</f>
        <v>0</v>
      </c>
      <c r="G62" s="171"/>
      <c r="H62" s="172">
        <f t="shared" si="0"/>
        <v>0</v>
      </c>
      <c r="I62" s="173" t="str">
        <f t="shared" si="1"/>
        <v>NO</v>
      </c>
    </row>
    <row r="63" spans="1:9" ht="23.25" x14ac:dyDescent="0.35">
      <c r="A63" s="162" t="s">
        <v>494</v>
      </c>
      <c r="B63" s="162" t="s">
        <v>755</v>
      </c>
      <c r="C63" s="98">
        <f>VLOOKUP(B63,'Risk calculation'!$AZ$17:$BA$166,2,FALSE)</f>
        <v>0</v>
      </c>
      <c r="D63" s="97"/>
      <c r="E63" s="97"/>
      <c r="F63" s="171">
        <f>VLOOKUP(B63,'Risk calculation'!$C$17:$D$166,2,FALSE)</f>
        <v>0</v>
      </c>
      <c r="G63" s="171"/>
      <c r="H63" s="172">
        <f t="shared" si="0"/>
        <v>0</v>
      </c>
      <c r="I63" s="173" t="str">
        <f t="shared" si="1"/>
        <v>NO</v>
      </c>
    </row>
    <row r="64" spans="1:9" ht="34.9" x14ac:dyDescent="0.35">
      <c r="A64" s="162" t="s">
        <v>495</v>
      </c>
      <c r="B64" s="162" t="s">
        <v>756</v>
      </c>
      <c r="C64" s="98">
        <f>VLOOKUP(B64,'Risk calculation'!$AZ$17:$BA$166,2,FALSE)</f>
        <v>0</v>
      </c>
      <c r="D64" s="97"/>
      <c r="E64" s="97"/>
      <c r="F64" s="171">
        <f>VLOOKUP(B64,'Risk calculation'!$C$17:$D$166,2,FALSE)</f>
        <v>0</v>
      </c>
      <c r="G64" s="171"/>
      <c r="H64" s="172">
        <f t="shared" si="0"/>
        <v>0</v>
      </c>
      <c r="I64" s="173" t="str">
        <f t="shared" si="1"/>
        <v>NO</v>
      </c>
    </row>
    <row r="65" spans="1:9" ht="23.25" x14ac:dyDescent="0.35">
      <c r="A65" s="162" t="s">
        <v>496</v>
      </c>
      <c r="B65" s="162" t="s">
        <v>757</v>
      </c>
      <c r="C65" s="98">
        <f>VLOOKUP(B65,'Risk calculation'!$AZ$17:$BA$166,2,FALSE)</f>
        <v>0</v>
      </c>
      <c r="D65" s="97"/>
      <c r="E65" s="97"/>
      <c r="F65" s="171">
        <f>VLOOKUP(B65,'Risk calculation'!$C$17:$D$166,2,FALSE)</f>
        <v>0</v>
      </c>
      <c r="G65" s="171"/>
      <c r="H65" s="172">
        <f t="shared" si="0"/>
        <v>0</v>
      </c>
      <c r="I65" s="173" t="str">
        <f t="shared" si="1"/>
        <v>NO</v>
      </c>
    </row>
    <row r="66" spans="1:9" ht="34.9" x14ac:dyDescent="0.35">
      <c r="A66" s="162" t="s">
        <v>497</v>
      </c>
      <c r="B66" s="162" t="s">
        <v>758</v>
      </c>
      <c r="C66" s="98">
        <f>VLOOKUP(B66,'Risk calculation'!$AZ$17:$BA$166,2,FALSE)</f>
        <v>0</v>
      </c>
      <c r="D66" s="97"/>
      <c r="E66" s="97"/>
      <c r="F66" s="171">
        <f>VLOOKUP(B66,'Risk calculation'!$C$17:$D$166,2,FALSE)</f>
        <v>0</v>
      </c>
      <c r="G66" s="171"/>
      <c r="H66" s="172">
        <f t="shared" si="0"/>
        <v>0</v>
      </c>
      <c r="I66" s="173" t="str">
        <f t="shared" si="1"/>
        <v>NO</v>
      </c>
    </row>
    <row r="67" spans="1:9" ht="23.25" x14ac:dyDescent="0.35">
      <c r="A67" s="162" t="s">
        <v>498</v>
      </c>
      <c r="B67" s="162" t="s">
        <v>759</v>
      </c>
      <c r="C67" s="98">
        <f>VLOOKUP(B67,'Risk calculation'!$AZ$17:$BA$166,2,FALSE)</f>
        <v>0</v>
      </c>
      <c r="D67" s="97"/>
      <c r="E67" s="97"/>
      <c r="F67" s="171">
        <f>VLOOKUP(B67,'Risk calculation'!$C$17:$D$166,2,FALSE)</f>
        <v>0</v>
      </c>
      <c r="G67" s="171"/>
      <c r="H67" s="172">
        <f t="shared" si="0"/>
        <v>0</v>
      </c>
      <c r="I67" s="173" t="str">
        <f t="shared" si="1"/>
        <v>NO</v>
      </c>
    </row>
    <row r="68" spans="1:9" ht="23.25" x14ac:dyDescent="0.35">
      <c r="A68" s="162" t="s">
        <v>499</v>
      </c>
      <c r="B68" s="162" t="s">
        <v>760</v>
      </c>
      <c r="C68" s="98">
        <f>VLOOKUP(B68,'Risk calculation'!$AZ$17:$BA$166,2,FALSE)</f>
        <v>0</v>
      </c>
      <c r="D68" s="97"/>
      <c r="E68" s="97"/>
      <c r="F68" s="171">
        <f>VLOOKUP(B68,'Risk calculation'!$C$17:$D$166,2,FALSE)</f>
        <v>0</v>
      </c>
      <c r="G68" s="171"/>
      <c r="H68" s="172">
        <f t="shared" si="0"/>
        <v>0</v>
      </c>
      <c r="I68" s="173" t="str">
        <f t="shared" si="1"/>
        <v>NO</v>
      </c>
    </row>
    <row r="69" spans="1:9" ht="34.9" x14ac:dyDescent="0.35">
      <c r="A69" s="162" t="s">
        <v>500</v>
      </c>
      <c r="B69" s="162" t="s">
        <v>761</v>
      </c>
      <c r="C69" s="98">
        <f>VLOOKUP(B69,'Risk calculation'!$AZ$17:$BA$166,2,FALSE)</f>
        <v>0</v>
      </c>
      <c r="D69" s="97"/>
      <c r="E69" s="97"/>
      <c r="F69" s="171">
        <f>VLOOKUP(B69,'Risk calculation'!$C$17:$D$166,2,FALSE)</f>
        <v>0</v>
      </c>
      <c r="G69" s="171"/>
      <c r="H69" s="172">
        <f t="shared" si="0"/>
        <v>0</v>
      </c>
      <c r="I69" s="173" t="str">
        <f t="shared" si="1"/>
        <v>NO</v>
      </c>
    </row>
    <row r="70" spans="1:9" ht="23.25" x14ac:dyDescent="0.35">
      <c r="A70" s="162" t="s">
        <v>501</v>
      </c>
      <c r="B70" s="162" t="s">
        <v>762</v>
      </c>
      <c r="C70" s="98">
        <f>VLOOKUP(B70,'Risk calculation'!$AZ$17:$BA$166,2,FALSE)</f>
        <v>0</v>
      </c>
      <c r="D70" s="97"/>
      <c r="E70" s="97"/>
      <c r="F70" s="171">
        <f>VLOOKUP(B70,'Risk calculation'!$C$17:$D$166,2,FALSE)</f>
        <v>0</v>
      </c>
      <c r="G70" s="171"/>
      <c r="H70" s="172">
        <f t="shared" si="0"/>
        <v>0</v>
      </c>
      <c r="I70" s="173" t="str">
        <f t="shared" si="1"/>
        <v>NO</v>
      </c>
    </row>
    <row r="71" spans="1:9" ht="34.9" x14ac:dyDescent="0.35">
      <c r="A71" s="162" t="s">
        <v>502</v>
      </c>
      <c r="B71" s="162" t="s">
        <v>763</v>
      </c>
      <c r="C71" s="98">
        <f>VLOOKUP(B71,'Risk calculation'!$AZ$17:$BA$166,2,FALSE)</f>
        <v>0</v>
      </c>
      <c r="D71" s="97"/>
      <c r="E71" s="97"/>
      <c r="F71" s="171">
        <f>VLOOKUP(B71,'Risk calculation'!$C$17:$D$166,2,FALSE)</f>
        <v>0</v>
      </c>
      <c r="G71" s="171"/>
      <c r="H71" s="172">
        <f t="shared" si="0"/>
        <v>0</v>
      </c>
      <c r="I71" s="173" t="str">
        <f t="shared" si="1"/>
        <v>NO</v>
      </c>
    </row>
    <row r="72" spans="1:9" ht="34.9" x14ac:dyDescent="0.35">
      <c r="A72" s="176" t="s">
        <v>767</v>
      </c>
      <c r="B72" s="162" t="s">
        <v>764</v>
      </c>
      <c r="C72" s="98">
        <f>VLOOKUP(B72,'Risk calculation'!$AZ$17:$BA$166,2,FALSE)</f>
        <v>0</v>
      </c>
      <c r="D72" s="97"/>
      <c r="E72" s="97"/>
      <c r="F72" s="171">
        <f>VLOOKUP(B72,'Risk calculation'!$C$17:$D$166,2,FALSE)</f>
        <v>0</v>
      </c>
      <c r="G72" s="171"/>
      <c r="H72" s="172">
        <f t="shared" si="0"/>
        <v>0</v>
      </c>
      <c r="I72" s="173" t="str">
        <f t="shared" si="1"/>
        <v>NO</v>
      </c>
    </row>
    <row r="73" spans="1:9" ht="46.5" x14ac:dyDescent="0.35">
      <c r="A73" s="176" t="s">
        <v>768</v>
      </c>
      <c r="B73" s="162" t="s">
        <v>765</v>
      </c>
      <c r="C73" s="98">
        <f>VLOOKUP(B73,'Risk calculation'!$AZ$17:$BA$166,2,FALSE)</f>
        <v>0</v>
      </c>
      <c r="D73" s="97"/>
      <c r="E73" s="97"/>
      <c r="F73" s="171">
        <f>VLOOKUP(B73,'Risk calculation'!$C$17:$D$166,2,FALSE)</f>
        <v>0</v>
      </c>
      <c r="G73" s="171"/>
      <c r="H73" s="172">
        <f t="shared" si="0"/>
        <v>0</v>
      </c>
      <c r="I73" s="173" t="str">
        <f t="shared" si="1"/>
        <v>NO</v>
      </c>
    </row>
    <row r="74" spans="1:9" ht="34.9" x14ac:dyDescent="0.35">
      <c r="A74" s="176" t="s">
        <v>769</v>
      </c>
      <c r="B74" s="162" t="s">
        <v>766</v>
      </c>
      <c r="C74" s="98">
        <f>VLOOKUP(B74,'Risk calculation'!$AZ$17:$BA$166,2,FALSE)</f>
        <v>0</v>
      </c>
      <c r="D74" s="97"/>
      <c r="E74" s="97"/>
      <c r="F74" s="171">
        <f>VLOOKUP(B74,'Risk calculation'!$C$17:$D$166,2,FALSE)</f>
        <v>0</v>
      </c>
      <c r="G74" s="171"/>
      <c r="H74" s="172">
        <f t="shared" si="0"/>
        <v>0</v>
      </c>
      <c r="I74" s="173" t="str">
        <f t="shared" si="1"/>
        <v>NO</v>
      </c>
    </row>
    <row r="75" spans="1:9" ht="23.25" x14ac:dyDescent="0.35">
      <c r="A75" s="162" t="s">
        <v>503</v>
      </c>
      <c r="B75" s="162" t="s">
        <v>770</v>
      </c>
      <c r="C75" s="98">
        <f>VLOOKUP(B75,'Risk calculation'!$AZ$17:$BA$166,2,FALSE)</f>
        <v>0</v>
      </c>
      <c r="D75" s="97"/>
      <c r="E75" s="97"/>
      <c r="F75" s="171">
        <f>VLOOKUP(B75,'Risk calculation'!$C$17:$D$166,2,FALSE)</f>
        <v>0</v>
      </c>
      <c r="G75" s="171"/>
      <c r="H75" s="172">
        <f t="shared" si="0"/>
        <v>0</v>
      </c>
      <c r="I75" s="173" t="str">
        <f t="shared" si="1"/>
        <v>NO</v>
      </c>
    </row>
    <row r="76" spans="1:9" ht="23.25" x14ac:dyDescent="0.35">
      <c r="A76" s="162" t="s">
        <v>504</v>
      </c>
      <c r="B76" s="162" t="s">
        <v>771</v>
      </c>
      <c r="C76" s="98">
        <f>VLOOKUP(B76,'Risk calculation'!$AZ$17:$BA$166,2,FALSE)</f>
        <v>0</v>
      </c>
      <c r="D76" s="97"/>
      <c r="E76" s="97"/>
      <c r="F76" s="171">
        <f>VLOOKUP(B76,'Risk calculation'!$C$17:$D$166,2,FALSE)</f>
        <v>0</v>
      </c>
      <c r="G76" s="171"/>
      <c r="H76" s="172">
        <f t="shared" si="0"/>
        <v>0</v>
      </c>
      <c r="I76" s="173" t="str">
        <f t="shared" si="1"/>
        <v>NO</v>
      </c>
    </row>
    <row r="77" spans="1:9" ht="13.15" x14ac:dyDescent="0.35">
      <c r="A77" s="162" t="s">
        <v>505</v>
      </c>
      <c r="B77" s="162" t="s">
        <v>772</v>
      </c>
      <c r="C77" s="98">
        <f>VLOOKUP(B77,'Risk calculation'!$AZ$17:$BA$166,2,FALSE)</f>
        <v>0</v>
      </c>
      <c r="D77" s="97"/>
      <c r="E77" s="97"/>
      <c r="F77" s="171">
        <f>VLOOKUP(B77,'Risk calculation'!$C$17:$D$166,2,FALSE)</f>
        <v>0</v>
      </c>
      <c r="G77" s="171"/>
      <c r="H77" s="172">
        <f t="shared" si="0"/>
        <v>0</v>
      </c>
      <c r="I77" s="173" t="str">
        <f t="shared" si="1"/>
        <v>NO</v>
      </c>
    </row>
    <row r="78" spans="1:9" ht="23.25" x14ac:dyDescent="0.35">
      <c r="A78" s="162" t="s">
        <v>506</v>
      </c>
      <c r="B78" s="162" t="s">
        <v>773</v>
      </c>
      <c r="C78" s="98">
        <f>VLOOKUP(B78,'Risk calculation'!$AZ$17:$BA$166,2,FALSE)</f>
        <v>0</v>
      </c>
      <c r="D78" s="97"/>
      <c r="E78" s="97"/>
      <c r="F78" s="171">
        <f>VLOOKUP(B78,'Risk calculation'!$C$17:$D$166,2,FALSE)</f>
        <v>0</v>
      </c>
      <c r="G78" s="171"/>
      <c r="H78" s="172">
        <f t="shared" si="0"/>
        <v>0</v>
      </c>
      <c r="I78" s="173" t="str">
        <f t="shared" si="1"/>
        <v>NO</v>
      </c>
    </row>
    <row r="79" spans="1:9" ht="34.9" x14ac:dyDescent="0.35">
      <c r="A79" s="162" t="s">
        <v>507</v>
      </c>
      <c r="B79" s="162" t="s">
        <v>774</v>
      </c>
      <c r="C79" s="98">
        <f>VLOOKUP(B79,'Risk calculation'!$AZ$17:$BA$166,2,FALSE)</f>
        <v>0</v>
      </c>
      <c r="D79" s="97"/>
      <c r="E79" s="97"/>
      <c r="F79" s="171">
        <f>VLOOKUP(B79,'Risk calculation'!$C$17:$D$166,2,FALSE)</f>
        <v>0</v>
      </c>
      <c r="G79" s="171"/>
      <c r="H79" s="172">
        <f t="shared" si="0"/>
        <v>0</v>
      </c>
      <c r="I79" s="173" t="str">
        <f t="shared" si="1"/>
        <v>NO</v>
      </c>
    </row>
    <row r="80" spans="1:9" ht="23.25" x14ac:dyDescent="0.35">
      <c r="A80" s="162" t="s">
        <v>508</v>
      </c>
      <c r="B80" s="162" t="s">
        <v>775</v>
      </c>
      <c r="C80" s="98">
        <f>VLOOKUP(B80,'Risk calculation'!$AZ$17:$BA$166,2,FALSE)</f>
        <v>0</v>
      </c>
      <c r="D80" s="97"/>
      <c r="E80" s="97"/>
      <c r="F80" s="171">
        <f>VLOOKUP(B80,'Risk calculation'!$C$17:$D$166,2,FALSE)</f>
        <v>0</v>
      </c>
      <c r="G80" s="171"/>
      <c r="H80" s="172">
        <f t="shared" ref="H80:H151" si="2">IF(G80="",C80,(C80/(5-F80))*(5-G80))</f>
        <v>0</v>
      </c>
      <c r="I80" s="173" t="str">
        <f t="shared" ref="I80:I151" si="3">IF(H80=C80,"NO","SI")</f>
        <v>NO</v>
      </c>
    </row>
    <row r="81" spans="1:9" ht="34.9" x14ac:dyDescent="0.35">
      <c r="A81" s="176" t="s">
        <v>776</v>
      </c>
      <c r="B81" s="162" t="s">
        <v>778</v>
      </c>
      <c r="C81" s="98">
        <f>VLOOKUP(B81,'Risk calculation'!$AZ$17:$BA$166,2,FALSE)</f>
        <v>0</v>
      </c>
      <c r="D81" s="97"/>
      <c r="E81" s="97"/>
      <c r="F81" s="171">
        <f>VLOOKUP(B81,'Risk calculation'!$C$17:$D$166,2,FALSE)</f>
        <v>0</v>
      </c>
      <c r="G81" s="171"/>
      <c r="H81" s="172">
        <f t="shared" si="2"/>
        <v>0</v>
      </c>
      <c r="I81" s="173" t="str">
        <f t="shared" si="3"/>
        <v>NO</v>
      </c>
    </row>
    <row r="82" spans="1:9" ht="34.9" x14ac:dyDescent="0.35">
      <c r="A82" s="176" t="s">
        <v>777</v>
      </c>
      <c r="B82" s="162" t="s">
        <v>779</v>
      </c>
      <c r="C82" s="98">
        <f>VLOOKUP(B82,'Risk calculation'!$AZ$17:$BA$166,2,FALSE)</f>
        <v>0</v>
      </c>
      <c r="D82" s="97"/>
      <c r="E82" s="97"/>
      <c r="F82" s="171">
        <f>VLOOKUP(B82,'Risk calculation'!$C$17:$D$166,2,FALSE)</f>
        <v>0</v>
      </c>
      <c r="G82" s="171"/>
      <c r="H82" s="172">
        <f t="shared" si="2"/>
        <v>0</v>
      </c>
      <c r="I82" s="173" t="str">
        <f t="shared" si="3"/>
        <v>NO</v>
      </c>
    </row>
    <row r="83" spans="1:9" ht="34.9" x14ac:dyDescent="0.35">
      <c r="A83" s="162" t="s">
        <v>509</v>
      </c>
      <c r="B83" s="162" t="s">
        <v>780</v>
      </c>
      <c r="C83" s="98">
        <f>VLOOKUP(B83,'Risk calculation'!$AZ$17:$BA$166,2,FALSE)</f>
        <v>0</v>
      </c>
      <c r="D83" s="97"/>
      <c r="E83" s="97"/>
      <c r="F83" s="171">
        <f>VLOOKUP(B83,'Risk calculation'!$C$17:$D$166,2,FALSE)</f>
        <v>0</v>
      </c>
      <c r="G83" s="171"/>
      <c r="H83" s="172">
        <f t="shared" si="2"/>
        <v>0</v>
      </c>
      <c r="I83" s="173" t="str">
        <f t="shared" si="3"/>
        <v>NO</v>
      </c>
    </row>
    <row r="84" spans="1:9" ht="23.25" x14ac:dyDescent="0.35">
      <c r="A84" s="162" t="s">
        <v>510</v>
      </c>
      <c r="B84" s="162" t="s">
        <v>781</v>
      </c>
      <c r="C84" s="98">
        <f>VLOOKUP(B84,'Risk calculation'!$AZ$17:$BA$166,2,FALSE)</f>
        <v>0</v>
      </c>
      <c r="D84" s="97"/>
      <c r="E84" s="97"/>
      <c r="F84" s="171">
        <f>VLOOKUP(B84,'Risk calculation'!$C$17:$D$166,2,FALSE)</f>
        <v>0</v>
      </c>
      <c r="G84" s="171"/>
      <c r="H84" s="172">
        <f t="shared" si="2"/>
        <v>0</v>
      </c>
      <c r="I84" s="173" t="str">
        <f t="shared" si="3"/>
        <v>NO</v>
      </c>
    </row>
    <row r="85" spans="1:9" ht="23.25" x14ac:dyDescent="0.35">
      <c r="A85" s="162" t="s">
        <v>511</v>
      </c>
      <c r="B85" s="162" t="s">
        <v>782</v>
      </c>
      <c r="C85" s="98">
        <f>VLOOKUP(B85,'Risk calculation'!$AZ$17:$BA$166,2,FALSE)</f>
        <v>0</v>
      </c>
      <c r="D85" s="97"/>
      <c r="E85" s="97"/>
      <c r="F85" s="171">
        <f>VLOOKUP(B85,'Risk calculation'!$C$17:$D$166,2,FALSE)</f>
        <v>0</v>
      </c>
      <c r="G85" s="171"/>
      <c r="H85" s="172">
        <f t="shared" si="2"/>
        <v>0</v>
      </c>
      <c r="I85" s="173" t="str">
        <f t="shared" si="3"/>
        <v>NO</v>
      </c>
    </row>
    <row r="86" spans="1:9" ht="34.9" x14ac:dyDescent="0.35">
      <c r="A86" s="162" t="s">
        <v>512</v>
      </c>
      <c r="B86" s="162" t="s">
        <v>783</v>
      </c>
      <c r="C86" s="98">
        <f>VLOOKUP(B86,'Risk calculation'!$AZ$17:$BA$166,2,FALSE)</f>
        <v>0</v>
      </c>
      <c r="D86" s="97"/>
      <c r="E86" s="97"/>
      <c r="F86" s="171">
        <f>VLOOKUP(B86,'Risk calculation'!$C$17:$D$166,2,FALSE)</f>
        <v>0</v>
      </c>
      <c r="G86" s="171"/>
      <c r="H86" s="172">
        <f t="shared" si="2"/>
        <v>0</v>
      </c>
      <c r="I86" s="173" t="str">
        <f t="shared" si="3"/>
        <v>NO</v>
      </c>
    </row>
    <row r="87" spans="1:9" ht="13.15" x14ac:dyDescent="0.35">
      <c r="A87" s="162" t="s">
        <v>513</v>
      </c>
      <c r="B87" s="162" t="s">
        <v>784</v>
      </c>
      <c r="C87" s="98">
        <f>VLOOKUP(B87,'Risk calculation'!$AZ$17:$BA$166,2,FALSE)</f>
        <v>0</v>
      </c>
      <c r="D87" s="97"/>
      <c r="E87" s="97"/>
      <c r="F87" s="171">
        <f>VLOOKUP(B87,'Risk calculation'!$C$17:$D$166,2,FALSE)</f>
        <v>0</v>
      </c>
      <c r="G87" s="171"/>
      <c r="H87" s="172">
        <f t="shared" si="2"/>
        <v>0</v>
      </c>
      <c r="I87" s="173" t="str">
        <f t="shared" si="3"/>
        <v>NO</v>
      </c>
    </row>
    <row r="88" spans="1:9" ht="23.25" x14ac:dyDescent="0.35">
      <c r="A88" s="162" t="s">
        <v>514</v>
      </c>
      <c r="B88" s="162" t="s">
        <v>785</v>
      </c>
      <c r="C88" s="98">
        <f>VLOOKUP(B88,'Risk calculation'!$AZ$17:$BA$166,2,FALSE)</f>
        <v>0</v>
      </c>
      <c r="D88" s="97"/>
      <c r="E88" s="97"/>
      <c r="F88" s="171">
        <f>VLOOKUP(B88,'Risk calculation'!$C$17:$D$166,2,FALSE)</f>
        <v>0</v>
      </c>
      <c r="G88" s="171"/>
      <c r="H88" s="172">
        <f t="shared" si="2"/>
        <v>0</v>
      </c>
      <c r="I88" s="173" t="str">
        <f t="shared" si="3"/>
        <v>NO</v>
      </c>
    </row>
    <row r="89" spans="1:9" ht="23.25" x14ac:dyDescent="0.35">
      <c r="A89" s="162" t="s">
        <v>515</v>
      </c>
      <c r="B89" s="162" t="s">
        <v>786</v>
      </c>
      <c r="C89" s="98">
        <f>VLOOKUP(B89,'Risk calculation'!$AZ$17:$BA$166,2,FALSE)</f>
        <v>0</v>
      </c>
      <c r="D89" s="97"/>
      <c r="E89" s="97"/>
      <c r="F89" s="171">
        <f>VLOOKUP(B89,'Risk calculation'!$C$17:$D$166,2,FALSE)</f>
        <v>0</v>
      </c>
      <c r="G89" s="171"/>
      <c r="H89" s="172">
        <f t="shared" si="2"/>
        <v>0</v>
      </c>
      <c r="I89" s="173" t="str">
        <f t="shared" si="3"/>
        <v>NO</v>
      </c>
    </row>
    <row r="90" spans="1:9" ht="34.9" x14ac:dyDescent="0.35">
      <c r="A90" s="176" t="s">
        <v>787</v>
      </c>
      <c r="B90" s="162" t="s">
        <v>788</v>
      </c>
      <c r="C90" s="98">
        <f>VLOOKUP(B90,'Risk calculation'!$AZ$17:$BA$166,2,FALSE)</f>
        <v>0</v>
      </c>
      <c r="D90" s="97"/>
      <c r="E90" s="97"/>
      <c r="F90" s="171">
        <f>VLOOKUP(B90,'Risk calculation'!$C$17:$D$166,2,FALSE)</f>
        <v>0</v>
      </c>
      <c r="G90" s="171"/>
      <c r="H90" s="172">
        <f t="shared" si="2"/>
        <v>0</v>
      </c>
      <c r="I90" s="173" t="str">
        <f t="shared" si="3"/>
        <v>NO</v>
      </c>
    </row>
    <row r="91" spans="1:9" ht="34.9" x14ac:dyDescent="0.35">
      <c r="A91" s="162" t="s">
        <v>516</v>
      </c>
      <c r="B91" s="162" t="s">
        <v>789</v>
      </c>
      <c r="C91" s="98">
        <f>VLOOKUP(B91,'Risk calculation'!$AZ$17:$BA$166,2,FALSE)</f>
        <v>0</v>
      </c>
      <c r="D91" s="97"/>
      <c r="E91" s="97"/>
      <c r="F91" s="171">
        <f>VLOOKUP(B91,'Risk calculation'!$C$17:$D$166,2,FALSE)</f>
        <v>0</v>
      </c>
      <c r="G91" s="171"/>
      <c r="H91" s="172">
        <f t="shared" si="2"/>
        <v>0</v>
      </c>
      <c r="I91" s="173" t="str">
        <f t="shared" si="3"/>
        <v>NO</v>
      </c>
    </row>
    <row r="92" spans="1:9" ht="34.9" x14ac:dyDescent="0.35">
      <c r="A92" s="162" t="s">
        <v>517</v>
      </c>
      <c r="B92" s="162" t="s">
        <v>790</v>
      </c>
      <c r="C92" s="98">
        <f>VLOOKUP(B92,'Risk calculation'!$AZ$17:$BA$166,2,FALSE)</f>
        <v>0</v>
      </c>
      <c r="D92" s="97"/>
      <c r="E92" s="97"/>
      <c r="F92" s="171">
        <f>VLOOKUP(B92,'Risk calculation'!$C$17:$D$166,2,FALSE)</f>
        <v>0</v>
      </c>
      <c r="G92" s="171"/>
      <c r="H92" s="172">
        <f t="shared" si="2"/>
        <v>0</v>
      </c>
      <c r="I92" s="173" t="str">
        <f t="shared" si="3"/>
        <v>NO</v>
      </c>
    </row>
    <row r="93" spans="1:9" ht="23.25" x14ac:dyDescent="0.35">
      <c r="A93" s="162" t="s">
        <v>518</v>
      </c>
      <c r="B93" s="162" t="s">
        <v>791</v>
      </c>
      <c r="C93" s="98">
        <f>VLOOKUP(B93,'Risk calculation'!$AZ$17:$BA$166,2,FALSE)</f>
        <v>0</v>
      </c>
      <c r="D93" s="97"/>
      <c r="E93" s="97"/>
      <c r="F93" s="171">
        <f>VLOOKUP(B93,'Risk calculation'!$C$17:$D$166,2,FALSE)</f>
        <v>0</v>
      </c>
      <c r="G93" s="171"/>
      <c r="H93" s="172">
        <f t="shared" si="2"/>
        <v>0</v>
      </c>
      <c r="I93" s="173" t="str">
        <f t="shared" si="3"/>
        <v>NO</v>
      </c>
    </row>
    <row r="94" spans="1:9" ht="34.9" x14ac:dyDescent="0.35">
      <c r="A94" s="162" t="s">
        <v>519</v>
      </c>
      <c r="B94" s="162" t="s">
        <v>792</v>
      </c>
      <c r="C94" s="98">
        <f>VLOOKUP(B94,'Risk calculation'!$AZ$17:$BA$166,2,FALSE)</f>
        <v>0</v>
      </c>
      <c r="D94" s="97"/>
      <c r="E94" s="97"/>
      <c r="F94" s="171">
        <f>VLOOKUP(B94,'Risk calculation'!$C$17:$D$166,2,FALSE)</f>
        <v>0</v>
      </c>
      <c r="G94" s="171"/>
      <c r="H94" s="172">
        <f t="shared" si="2"/>
        <v>0</v>
      </c>
      <c r="I94" s="173" t="str">
        <f t="shared" si="3"/>
        <v>NO</v>
      </c>
    </row>
    <row r="95" spans="1:9" ht="34.9" x14ac:dyDescent="0.35">
      <c r="A95" s="176" t="s">
        <v>793</v>
      </c>
      <c r="B95" s="162" t="s">
        <v>794</v>
      </c>
      <c r="C95" s="98">
        <f>VLOOKUP(B95,'Risk calculation'!$AZ$17:$BA$166,2,FALSE)</f>
        <v>0</v>
      </c>
      <c r="D95" s="97"/>
      <c r="E95" s="97"/>
      <c r="F95" s="171">
        <f>VLOOKUP(B95,'Risk calculation'!$C$17:$D$166,2,FALSE)</f>
        <v>0</v>
      </c>
      <c r="G95" s="171"/>
      <c r="H95" s="172">
        <f t="shared" si="2"/>
        <v>0</v>
      </c>
      <c r="I95" s="173" t="str">
        <f t="shared" si="3"/>
        <v>NO</v>
      </c>
    </row>
    <row r="96" spans="1:9" ht="34.9" x14ac:dyDescent="0.35">
      <c r="A96" s="162" t="s">
        <v>520</v>
      </c>
      <c r="B96" s="162" t="s">
        <v>795</v>
      </c>
      <c r="C96" s="98">
        <f>VLOOKUP(B96,'Risk calculation'!$AZ$17:$BA$166,2,FALSE)</f>
        <v>0</v>
      </c>
      <c r="D96" s="97"/>
      <c r="E96" s="97"/>
      <c r="F96" s="171">
        <f>VLOOKUP(B96,'Risk calculation'!$C$17:$D$166,2,FALSE)</f>
        <v>0</v>
      </c>
      <c r="G96" s="171"/>
      <c r="H96" s="172">
        <f t="shared" si="2"/>
        <v>0</v>
      </c>
      <c r="I96" s="173" t="str">
        <f t="shared" si="3"/>
        <v>NO</v>
      </c>
    </row>
    <row r="97" spans="1:9" ht="34.9" x14ac:dyDescent="0.35">
      <c r="A97" s="162" t="s">
        <v>521</v>
      </c>
      <c r="B97" s="162" t="s">
        <v>796</v>
      </c>
      <c r="C97" s="98">
        <f>VLOOKUP(B97,'Risk calculation'!$AZ$17:$BA$166,2,FALSE)</f>
        <v>0</v>
      </c>
      <c r="D97" s="97"/>
      <c r="E97" s="97"/>
      <c r="F97" s="171">
        <f>VLOOKUP(B97,'Risk calculation'!$C$17:$D$166,2,FALSE)</f>
        <v>0</v>
      </c>
      <c r="G97" s="171"/>
      <c r="H97" s="172">
        <f t="shared" si="2"/>
        <v>0</v>
      </c>
      <c r="I97" s="173" t="str">
        <f t="shared" si="3"/>
        <v>NO</v>
      </c>
    </row>
    <row r="98" spans="1:9" ht="34.9" x14ac:dyDescent="0.35">
      <c r="A98" s="162" t="s">
        <v>522</v>
      </c>
      <c r="B98" s="162" t="s">
        <v>797</v>
      </c>
      <c r="C98" s="98">
        <f>VLOOKUP(B98,'Risk calculation'!$AZ$17:$BA$166,2,FALSE)</f>
        <v>0</v>
      </c>
      <c r="D98" s="97"/>
      <c r="E98" s="97"/>
      <c r="F98" s="171">
        <f>VLOOKUP(B98,'Risk calculation'!$C$17:$D$166,2,FALSE)</f>
        <v>0</v>
      </c>
      <c r="G98" s="171"/>
      <c r="H98" s="172">
        <f t="shared" si="2"/>
        <v>0</v>
      </c>
      <c r="I98" s="173" t="str">
        <f t="shared" si="3"/>
        <v>NO</v>
      </c>
    </row>
    <row r="99" spans="1:9" ht="23.25" x14ac:dyDescent="0.35">
      <c r="A99" s="162" t="s">
        <v>523</v>
      </c>
      <c r="B99" s="162" t="s">
        <v>798</v>
      </c>
      <c r="C99" s="98">
        <f>VLOOKUP(B99,'Risk calculation'!$AZ$17:$BA$166,2,FALSE)</f>
        <v>0</v>
      </c>
      <c r="D99" s="97"/>
      <c r="E99" s="97"/>
      <c r="F99" s="171">
        <f>VLOOKUP(B99,'Risk calculation'!$C$17:$D$166,2,FALSE)</f>
        <v>0</v>
      </c>
      <c r="G99" s="171"/>
      <c r="H99" s="172">
        <f t="shared" si="2"/>
        <v>0</v>
      </c>
      <c r="I99" s="173" t="str">
        <f t="shared" si="3"/>
        <v>NO</v>
      </c>
    </row>
    <row r="100" spans="1:9" ht="23.25" x14ac:dyDescent="0.35">
      <c r="A100" s="162" t="s">
        <v>524</v>
      </c>
      <c r="B100" s="162" t="s">
        <v>799</v>
      </c>
      <c r="C100" s="98">
        <f>VLOOKUP(B100,'Risk calculation'!$AZ$17:$BA$166,2,FALSE)</f>
        <v>0</v>
      </c>
      <c r="D100" s="97"/>
      <c r="E100" s="97"/>
      <c r="F100" s="171">
        <f>VLOOKUP(B100,'Risk calculation'!$C$17:$D$166,2,FALSE)</f>
        <v>0</v>
      </c>
      <c r="G100" s="171"/>
      <c r="H100" s="172">
        <f t="shared" si="2"/>
        <v>0</v>
      </c>
      <c r="I100" s="173" t="str">
        <f t="shared" si="3"/>
        <v>NO</v>
      </c>
    </row>
    <row r="101" spans="1:9" ht="46.5" x14ac:dyDescent="0.35">
      <c r="A101" s="162" t="s">
        <v>525</v>
      </c>
      <c r="B101" s="162" t="s">
        <v>800</v>
      </c>
      <c r="C101" s="98">
        <f>VLOOKUP(B101,'Risk calculation'!$AZ$17:$BA$166,2,FALSE)</f>
        <v>0</v>
      </c>
      <c r="D101" s="97"/>
      <c r="E101" s="97"/>
      <c r="F101" s="171">
        <f>VLOOKUP(B101,'Risk calculation'!$C$17:$D$166,2,FALSE)</f>
        <v>0</v>
      </c>
      <c r="G101" s="171"/>
      <c r="H101" s="172">
        <f t="shared" si="2"/>
        <v>0</v>
      </c>
      <c r="I101" s="173" t="str">
        <f t="shared" si="3"/>
        <v>NO</v>
      </c>
    </row>
    <row r="102" spans="1:9" ht="46.5" x14ac:dyDescent="0.35">
      <c r="A102" s="162" t="s">
        <v>526</v>
      </c>
      <c r="B102" s="162" t="s">
        <v>801</v>
      </c>
      <c r="C102" s="98">
        <f>VLOOKUP(B102,'Risk calculation'!$AZ$17:$BA$166,2,FALSE)</f>
        <v>0</v>
      </c>
      <c r="D102" s="97"/>
      <c r="E102" s="97"/>
      <c r="F102" s="171">
        <f>VLOOKUP(B102,'Risk calculation'!$C$17:$D$166,2,FALSE)</f>
        <v>0</v>
      </c>
      <c r="G102" s="171"/>
      <c r="H102" s="172">
        <f t="shared" si="2"/>
        <v>0</v>
      </c>
      <c r="I102" s="173" t="str">
        <f t="shared" si="3"/>
        <v>NO</v>
      </c>
    </row>
    <row r="103" spans="1:9" ht="34.9" x14ac:dyDescent="0.35">
      <c r="A103" s="162" t="s">
        <v>527</v>
      </c>
      <c r="B103" s="162" t="s">
        <v>802</v>
      </c>
      <c r="C103" s="98">
        <f>VLOOKUP(B103,'Risk calculation'!$AZ$17:$BA$166,2,FALSE)</f>
        <v>0</v>
      </c>
      <c r="D103" s="97"/>
      <c r="E103" s="97"/>
      <c r="F103" s="171">
        <f>VLOOKUP(B103,'Risk calculation'!$C$17:$D$166,2,FALSE)</f>
        <v>0</v>
      </c>
      <c r="G103" s="171"/>
      <c r="H103" s="172">
        <f t="shared" si="2"/>
        <v>0</v>
      </c>
      <c r="I103" s="173" t="str">
        <f t="shared" si="3"/>
        <v>NO</v>
      </c>
    </row>
    <row r="104" spans="1:9" ht="34.9" x14ac:dyDescent="0.35">
      <c r="A104" s="162" t="s">
        <v>528</v>
      </c>
      <c r="B104" s="162" t="s">
        <v>803</v>
      </c>
      <c r="C104" s="98">
        <f>VLOOKUP(B104,'Risk calculation'!$AZ$17:$BA$166,2,FALSE)</f>
        <v>0</v>
      </c>
      <c r="D104" s="97"/>
      <c r="E104" s="97"/>
      <c r="F104" s="171">
        <f>VLOOKUP(B104,'Risk calculation'!$C$17:$D$166,2,FALSE)</f>
        <v>0</v>
      </c>
      <c r="G104" s="171"/>
      <c r="H104" s="172">
        <f t="shared" si="2"/>
        <v>0</v>
      </c>
      <c r="I104" s="173" t="str">
        <f t="shared" si="3"/>
        <v>NO</v>
      </c>
    </row>
    <row r="105" spans="1:9" ht="23.25" x14ac:dyDescent="0.35">
      <c r="A105" s="162" t="s">
        <v>529</v>
      </c>
      <c r="B105" s="162" t="s">
        <v>804</v>
      </c>
      <c r="C105" s="98">
        <f>VLOOKUP(B105,'Risk calculation'!$AZ$17:$BA$166,2,FALSE)</f>
        <v>0</v>
      </c>
      <c r="D105" s="97"/>
      <c r="E105" s="97"/>
      <c r="F105" s="171">
        <f>VLOOKUP(B105,'Risk calculation'!$C$17:$D$166,2,FALSE)</f>
        <v>0</v>
      </c>
      <c r="G105" s="171"/>
      <c r="H105" s="172">
        <f t="shared" si="2"/>
        <v>0</v>
      </c>
      <c r="I105" s="173" t="str">
        <f t="shared" si="3"/>
        <v>NO</v>
      </c>
    </row>
    <row r="106" spans="1:9" ht="46.5" x14ac:dyDescent="0.35">
      <c r="A106" s="162" t="s">
        <v>530</v>
      </c>
      <c r="B106" s="162" t="s">
        <v>805</v>
      </c>
      <c r="C106" s="98">
        <f>VLOOKUP(B106,'Risk calculation'!$AZ$17:$BA$166,2,FALSE)</f>
        <v>0</v>
      </c>
      <c r="D106" s="97"/>
      <c r="E106" s="97"/>
      <c r="F106" s="171">
        <f>VLOOKUP(B106,'Risk calculation'!$C$17:$D$166,2,FALSE)</f>
        <v>0</v>
      </c>
      <c r="G106" s="171"/>
      <c r="H106" s="172">
        <f t="shared" si="2"/>
        <v>0</v>
      </c>
      <c r="I106" s="173" t="str">
        <f t="shared" si="3"/>
        <v>NO</v>
      </c>
    </row>
    <row r="107" spans="1:9" ht="34.9" x14ac:dyDescent="0.35">
      <c r="A107" s="162" t="s">
        <v>531</v>
      </c>
      <c r="B107" s="162" t="s">
        <v>806</v>
      </c>
      <c r="C107" s="98">
        <f>VLOOKUP(B107,'Risk calculation'!$AZ$17:$BA$166,2,FALSE)</f>
        <v>0</v>
      </c>
      <c r="D107" s="97"/>
      <c r="E107" s="97"/>
      <c r="F107" s="171">
        <f>VLOOKUP(B107,'Risk calculation'!$C$17:$D$166,2,FALSE)</f>
        <v>0</v>
      </c>
      <c r="G107" s="171"/>
      <c r="H107" s="172">
        <f t="shared" si="2"/>
        <v>0</v>
      </c>
      <c r="I107" s="173" t="str">
        <f t="shared" si="3"/>
        <v>NO</v>
      </c>
    </row>
    <row r="108" spans="1:9" ht="23.25" x14ac:dyDescent="0.35">
      <c r="A108" s="162" t="s">
        <v>532</v>
      </c>
      <c r="B108" s="162" t="s">
        <v>807</v>
      </c>
      <c r="C108" s="98">
        <f>VLOOKUP(B108,'Risk calculation'!$AZ$17:$BA$166,2,FALSE)</f>
        <v>0</v>
      </c>
      <c r="D108" s="97"/>
      <c r="E108" s="97"/>
      <c r="F108" s="171">
        <f>VLOOKUP(B108,'Risk calculation'!$C$17:$D$166,2,FALSE)</f>
        <v>0</v>
      </c>
      <c r="G108" s="171"/>
      <c r="H108" s="172">
        <f t="shared" si="2"/>
        <v>0</v>
      </c>
      <c r="I108" s="173" t="str">
        <f t="shared" si="3"/>
        <v>NO</v>
      </c>
    </row>
    <row r="109" spans="1:9" ht="34.9" x14ac:dyDescent="0.35">
      <c r="A109" s="162" t="s">
        <v>533</v>
      </c>
      <c r="B109" s="162" t="s">
        <v>808</v>
      </c>
      <c r="C109" s="98">
        <f>VLOOKUP(B109,'Risk calculation'!$AZ$17:$BA$166,2,FALSE)</f>
        <v>0</v>
      </c>
      <c r="D109" s="97"/>
      <c r="E109" s="97"/>
      <c r="F109" s="171">
        <f>VLOOKUP(B109,'Risk calculation'!$C$17:$D$166,2,FALSE)</f>
        <v>0</v>
      </c>
      <c r="G109" s="171"/>
      <c r="H109" s="172">
        <f t="shared" si="2"/>
        <v>0</v>
      </c>
      <c r="I109" s="173" t="str">
        <f t="shared" si="3"/>
        <v>NO</v>
      </c>
    </row>
    <row r="110" spans="1:9" ht="46.5" x14ac:dyDescent="0.35">
      <c r="A110" s="162" t="s">
        <v>534</v>
      </c>
      <c r="B110" s="162" t="s">
        <v>809</v>
      </c>
      <c r="C110" s="98">
        <f>VLOOKUP(B110,'Risk calculation'!$AZ$17:$BA$166,2,FALSE)</f>
        <v>0</v>
      </c>
      <c r="D110" s="97"/>
      <c r="E110" s="97"/>
      <c r="F110" s="171">
        <f>VLOOKUP(B110,'Risk calculation'!$C$17:$D$166,2,FALSE)</f>
        <v>0</v>
      </c>
      <c r="G110" s="171"/>
      <c r="H110" s="172">
        <f t="shared" si="2"/>
        <v>0</v>
      </c>
      <c r="I110" s="173" t="str">
        <f t="shared" si="3"/>
        <v>NO</v>
      </c>
    </row>
    <row r="111" spans="1:9" ht="34.9" x14ac:dyDescent="0.35">
      <c r="A111" s="162" t="s">
        <v>535</v>
      </c>
      <c r="B111" s="162" t="s">
        <v>810</v>
      </c>
      <c r="C111" s="98">
        <f>VLOOKUP(B111,'Risk calculation'!$AZ$17:$BA$166,2,FALSE)</f>
        <v>0</v>
      </c>
      <c r="D111" s="97"/>
      <c r="E111" s="97"/>
      <c r="F111" s="171">
        <f>VLOOKUP(B111,'Risk calculation'!$C$17:$D$166,2,FALSE)</f>
        <v>0</v>
      </c>
      <c r="G111" s="171"/>
      <c r="H111" s="172">
        <f t="shared" si="2"/>
        <v>0</v>
      </c>
      <c r="I111" s="173" t="str">
        <f t="shared" si="3"/>
        <v>NO</v>
      </c>
    </row>
    <row r="112" spans="1:9" ht="46.5" x14ac:dyDescent="0.35">
      <c r="A112" s="176" t="s">
        <v>812</v>
      </c>
      <c r="B112" s="162" t="s">
        <v>811</v>
      </c>
      <c r="C112" s="98">
        <f>VLOOKUP(B112,'Risk calculation'!$AZ$17:$BA$166,2,FALSE)</f>
        <v>0</v>
      </c>
      <c r="D112" s="97"/>
      <c r="E112" s="97"/>
      <c r="F112" s="171">
        <f>VLOOKUP(B112,'Risk calculation'!$C$17:$D$166,2,FALSE)</f>
        <v>0</v>
      </c>
      <c r="G112" s="171"/>
      <c r="H112" s="172">
        <f t="shared" si="2"/>
        <v>0</v>
      </c>
      <c r="I112" s="173" t="str">
        <f t="shared" si="3"/>
        <v>NO</v>
      </c>
    </row>
    <row r="113" spans="1:9" ht="46.5" x14ac:dyDescent="0.35">
      <c r="A113" s="162" t="s">
        <v>536</v>
      </c>
      <c r="B113" s="162" t="s">
        <v>813</v>
      </c>
      <c r="C113" s="98">
        <f>VLOOKUP(B113,'Risk calculation'!$AZ$17:$BA$166,2,FALSE)</f>
        <v>0</v>
      </c>
      <c r="D113" s="97"/>
      <c r="E113" s="97"/>
      <c r="F113" s="171">
        <f>VLOOKUP(B113,'Risk calculation'!$C$17:$D$166,2,FALSE)</f>
        <v>0</v>
      </c>
      <c r="G113" s="171"/>
      <c r="H113" s="172">
        <f t="shared" si="2"/>
        <v>0</v>
      </c>
      <c r="I113" s="173" t="str">
        <f t="shared" si="3"/>
        <v>NO</v>
      </c>
    </row>
    <row r="114" spans="1:9" ht="34.9" x14ac:dyDescent="0.35">
      <c r="A114" s="162" t="s">
        <v>537</v>
      </c>
      <c r="B114" s="162" t="s">
        <v>814</v>
      </c>
      <c r="C114" s="98">
        <f>VLOOKUP(B114,'Risk calculation'!$AZ$17:$BA$166,2,FALSE)</f>
        <v>0</v>
      </c>
      <c r="D114" s="97"/>
      <c r="E114" s="97"/>
      <c r="F114" s="171">
        <f>VLOOKUP(B114,'Risk calculation'!$C$17:$D$166,2,FALSE)</f>
        <v>0</v>
      </c>
      <c r="G114" s="171"/>
      <c r="H114" s="172">
        <f t="shared" si="2"/>
        <v>0</v>
      </c>
      <c r="I114" s="173" t="str">
        <f t="shared" si="3"/>
        <v>NO</v>
      </c>
    </row>
    <row r="115" spans="1:9" ht="58.15" x14ac:dyDescent="0.35">
      <c r="A115" s="162" t="s">
        <v>538</v>
      </c>
      <c r="B115" s="162" t="s">
        <v>815</v>
      </c>
      <c r="C115" s="98">
        <f>VLOOKUP(B115,'Risk calculation'!$AZ$17:$BA$166,2,FALSE)</f>
        <v>0</v>
      </c>
      <c r="D115" s="97"/>
      <c r="E115" s="97"/>
      <c r="F115" s="171">
        <f>VLOOKUP(B115,'Risk calculation'!$C$17:$D$166,2,FALSE)</f>
        <v>0</v>
      </c>
      <c r="G115" s="171"/>
      <c r="H115" s="172">
        <f t="shared" si="2"/>
        <v>0</v>
      </c>
      <c r="I115" s="173" t="str">
        <f t="shared" si="3"/>
        <v>NO</v>
      </c>
    </row>
    <row r="116" spans="1:9" ht="23.25" x14ac:dyDescent="0.35">
      <c r="A116" s="162" t="s">
        <v>539</v>
      </c>
      <c r="B116" s="162" t="s">
        <v>816</v>
      </c>
      <c r="C116" s="98">
        <f>VLOOKUP(B116,'Risk calculation'!$AZ$17:$BA$166,2,FALSE)</f>
        <v>0</v>
      </c>
      <c r="D116" s="97"/>
      <c r="E116" s="97"/>
      <c r="F116" s="171">
        <f>VLOOKUP(B116,'Risk calculation'!$C$17:$D$166,2,FALSE)</f>
        <v>0</v>
      </c>
      <c r="G116" s="171"/>
      <c r="H116" s="172">
        <f t="shared" si="2"/>
        <v>0</v>
      </c>
      <c r="I116" s="173" t="str">
        <f t="shared" si="3"/>
        <v>NO</v>
      </c>
    </row>
    <row r="117" spans="1:9" ht="34.9" x14ac:dyDescent="0.35">
      <c r="A117" s="162" t="s">
        <v>540</v>
      </c>
      <c r="B117" s="162" t="s">
        <v>817</v>
      </c>
      <c r="C117" s="98">
        <f>VLOOKUP(B117,'Risk calculation'!$AZ$17:$BA$166,2,FALSE)</f>
        <v>0</v>
      </c>
      <c r="D117" s="97"/>
      <c r="E117" s="97"/>
      <c r="F117" s="171">
        <f>VLOOKUP(B117,'Risk calculation'!$C$17:$D$166,2,FALSE)</f>
        <v>0</v>
      </c>
      <c r="G117" s="171"/>
      <c r="H117" s="172">
        <f t="shared" si="2"/>
        <v>0</v>
      </c>
      <c r="I117" s="173" t="str">
        <f t="shared" si="3"/>
        <v>NO</v>
      </c>
    </row>
    <row r="118" spans="1:9" ht="34.9" x14ac:dyDescent="0.35">
      <c r="A118" s="162" t="s">
        <v>541</v>
      </c>
      <c r="B118" s="162" t="s">
        <v>818</v>
      </c>
      <c r="C118" s="98">
        <f>VLOOKUP(B118,'Risk calculation'!$AZ$17:$BA$166,2,FALSE)</f>
        <v>0</v>
      </c>
      <c r="D118" s="97"/>
      <c r="E118" s="97"/>
      <c r="F118" s="171">
        <f>VLOOKUP(B118,'Risk calculation'!$C$17:$D$166,2,FALSE)</f>
        <v>0</v>
      </c>
      <c r="G118" s="171"/>
      <c r="H118" s="172">
        <f t="shared" si="2"/>
        <v>0</v>
      </c>
      <c r="I118" s="173" t="str">
        <f t="shared" si="3"/>
        <v>NO</v>
      </c>
    </row>
    <row r="119" spans="1:9" ht="34.9" x14ac:dyDescent="0.35">
      <c r="A119" s="162" t="s">
        <v>542</v>
      </c>
      <c r="B119" s="162" t="s">
        <v>819</v>
      </c>
      <c r="C119" s="98">
        <f>VLOOKUP(B119,'Risk calculation'!$AZ$17:$BA$166,2,FALSE)</f>
        <v>0</v>
      </c>
      <c r="D119" s="97"/>
      <c r="E119" s="97"/>
      <c r="F119" s="171">
        <f>VLOOKUP(B119,'Risk calculation'!$C$17:$D$166,2,FALSE)</f>
        <v>0</v>
      </c>
      <c r="G119" s="171"/>
      <c r="H119" s="172">
        <f t="shared" si="2"/>
        <v>0</v>
      </c>
      <c r="I119" s="173" t="str">
        <f t="shared" si="3"/>
        <v>NO</v>
      </c>
    </row>
    <row r="120" spans="1:9" ht="34.9" x14ac:dyDescent="0.35">
      <c r="A120" s="162" t="s">
        <v>543</v>
      </c>
      <c r="B120" s="162" t="s">
        <v>820</v>
      </c>
      <c r="C120" s="98">
        <f>VLOOKUP(B120,'Risk calculation'!$AZ$17:$BA$166,2,FALSE)</f>
        <v>0</v>
      </c>
      <c r="D120" s="97"/>
      <c r="E120" s="97"/>
      <c r="F120" s="171">
        <f>VLOOKUP(B120,'Risk calculation'!$C$17:$D$166,2,FALSE)</f>
        <v>0</v>
      </c>
      <c r="G120" s="171"/>
      <c r="H120" s="172">
        <f t="shared" si="2"/>
        <v>0</v>
      </c>
      <c r="I120" s="173" t="str">
        <f t="shared" si="3"/>
        <v>NO</v>
      </c>
    </row>
    <row r="121" spans="1:9" ht="23.25" x14ac:dyDescent="0.35">
      <c r="A121" s="162" t="s">
        <v>544</v>
      </c>
      <c r="B121" s="162" t="s">
        <v>821</v>
      </c>
      <c r="C121" s="98">
        <f>VLOOKUP(B121,'Risk calculation'!$AZ$17:$BA$166,2,FALSE)</f>
        <v>0</v>
      </c>
      <c r="D121" s="97"/>
      <c r="E121" s="97"/>
      <c r="F121" s="171">
        <f>VLOOKUP(B121,'Risk calculation'!$C$17:$D$166,2,FALSE)</f>
        <v>0</v>
      </c>
      <c r="G121" s="171"/>
      <c r="H121" s="172">
        <f t="shared" si="2"/>
        <v>0</v>
      </c>
      <c r="I121" s="173" t="str">
        <f t="shared" si="3"/>
        <v>NO</v>
      </c>
    </row>
    <row r="122" spans="1:9" ht="46.5" x14ac:dyDescent="0.35">
      <c r="A122" s="176" t="s">
        <v>823</v>
      </c>
      <c r="B122" s="162" t="s">
        <v>822</v>
      </c>
      <c r="C122" s="98">
        <f>VLOOKUP(B122,'Risk calculation'!$AZ$17:$BA$166,2,FALSE)</f>
        <v>0</v>
      </c>
      <c r="D122" s="97"/>
      <c r="E122" s="97"/>
      <c r="F122" s="171">
        <f>VLOOKUP(B122,'Risk calculation'!$C$17:$D$166,2,FALSE)</f>
        <v>0</v>
      </c>
      <c r="G122" s="171"/>
      <c r="H122" s="172">
        <f t="shared" si="2"/>
        <v>0</v>
      </c>
      <c r="I122" s="173" t="str">
        <f t="shared" si="3"/>
        <v>NO</v>
      </c>
    </row>
    <row r="123" spans="1:9" ht="34.9" x14ac:dyDescent="0.35">
      <c r="A123" s="162" t="s">
        <v>545</v>
      </c>
      <c r="B123" s="162" t="s">
        <v>824</v>
      </c>
      <c r="C123" s="98">
        <f>VLOOKUP(B123,'Risk calculation'!$AZ$17:$BA$166,2,FALSE)</f>
        <v>0</v>
      </c>
      <c r="D123" s="97"/>
      <c r="E123" s="97"/>
      <c r="F123" s="171">
        <f>VLOOKUP(B123,'Risk calculation'!$C$17:$D$166,2,FALSE)</f>
        <v>0</v>
      </c>
      <c r="G123" s="171"/>
      <c r="H123" s="172">
        <f t="shared" si="2"/>
        <v>0</v>
      </c>
      <c r="I123" s="173" t="str">
        <f t="shared" si="3"/>
        <v>NO</v>
      </c>
    </row>
    <row r="124" spans="1:9" ht="34.9" x14ac:dyDescent="0.35">
      <c r="A124" s="162" t="s">
        <v>546</v>
      </c>
      <c r="B124" s="162" t="s">
        <v>825</v>
      </c>
      <c r="C124" s="98">
        <f>VLOOKUP(B124,'Risk calculation'!$AZ$17:$BA$166,2,FALSE)</f>
        <v>0</v>
      </c>
      <c r="D124" s="97"/>
      <c r="E124" s="97"/>
      <c r="F124" s="171">
        <f>VLOOKUP(B124,'Risk calculation'!$C$17:$D$166,2,FALSE)</f>
        <v>0</v>
      </c>
      <c r="G124" s="171"/>
      <c r="H124" s="172">
        <f t="shared" si="2"/>
        <v>0</v>
      </c>
      <c r="I124" s="173" t="str">
        <f t="shared" si="3"/>
        <v>NO</v>
      </c>
    </row>
    <row r="125" spans="1:9" ht="34.9" x14ac:dyDescent="0.35">
      <c r="A125" s="162" t="s">
        <v>547</v>
      </c>
      <c r="B125" s="162" t="s">
        <v>826</v>
      </c>
      <c r="C125" s="98">
        <f>VLOOKUP(B125,'Risk calculation'!$AZ$17:$BA$166,2,FALSE)</f>
        <v>0</v>
      </c>
      <c r="D125" s="97"/>
      <c r="E125" s="97"/>
      <c r="F125" s="171">
        <f>VLOOKUP(B125,'Risk calculation'!$C$17:$D$166,2,FALSE)</f>
        <v>0</v>
      </c>
      <c r="G125" s="171"/>
      <c r="H125" s="172">
        <f t="shared" si="2"/>
        <v>0</v>
      </c>
      <c r="I125" s="173" t="str">
        <f t="shared" si="3"/>
        <v>NO</v>
      </c>
    </row>
    <row r="126" spans="1:9" ht="34.9" x14ac:dyDescent="0.35">
      <c r="A126" s="162" t="s">
        <v>548</v>
      </c>
      <c r="B126" s="162" t="s">
        <v>827</v>
      </c>
      <c r="C126" s="98">
        <f>VLOOKUP(B126,'Risk calculation'!$AZ$17:$BA$166,2,FALSE)</f>
        <v>0</v>
      </c>
      <c r="D126" s="97"/>
      <c r="E126" s="97"/>
      <c r="F126" s="171">
        <f>VLOOKUP(B126,'Risk calculation'!$C$17:$D$166,2,FALSE)</f>
        <v>0</v>
      </c>
      <c r="G126" s="171"/>
      <c r="H126" s="172">
        <f t="shared" si="2"/>
        <v>0</v>
      </c>
      <c r="I126" s="173" t="str">
        <f t="shared" si="3"/>
        <v>NO</v>
      </c>
    </row>
    <row r="127" spans="1:9" ht="46.5" x14ac:dyDescent="0.35">
      <c r="A127" s="176" t="s">
        <v>828</v>
      </c>
      <c r="B127" s="162" t="s">
        <v>829</v>
      </c>
      <c r="C127" s="98">
        <f>VLOOKUP(B127,'Risk calculation'!$AZ$17:$BA$166,2,FALSE)</f>
        <v>0</v>
      </c>
      <c r="D127" s="97"/>
      <c r="E127" s="97"/>
      <c r="F127" s="171">
        <f>VLOOKUP(B127,'Risk calculation'!$C$17:$D$166,2,FALSE)</f>
        <v>0</v>
      </c>
      <c r="G127" s="171"/>
      <c r="H127" s="172">
        <f t="shared" si="2"/>
        <v>0</v>
      </c>
      <c r="I127" s="173" t="str">
        <f t="shared" si="3"/>
        <v>NO</v>
      </c>
    </row>
    <row r="128" spans="1:9" ht="46.5" x14ac:dyDescent="0.35">
      <c r="A128" s="162" t="s">
        <v>549</v>
      </c>
      <c r="B128" s="162" t="s">
        <v>830</v>
      </c>
      <c r="C128" s="98">
        <f>VLOOKUP(B128,'Risk calculation'!$AZ$17:$BA$166,2,FALSE)</f>
        <v>0</v>
      </c>
      <c r="D128" s="97"/>
      <c r="E128" s="97"/>
      <c r="F128" s="171">
        <f>VLOOKUP(B128,'Risk calculation'!$C$17:$D$166,2,FALSE)</f>
        <v>0</v>
      </c>
      <c r="G128" s="171"/>
      <c r="H128" s="172">
        <f t="shared" si="2"/>
        <v>0</v>
      </c>
      <c r="I128" s="173" t="str">
        <f t="shared" si="3"/>
        <v>NO</v>
      </c>
    </row>
    <row r="129" spans="1:9" ht="23.25" x14ac:dyDescent="0.35">
      <c r="A129" s="162" t="s">
        <v>550</v>
      </c>
      <c r="B129" s="162" t="s">
        <v>831</v>
      </c>
      <c r="C129" s="98">
        <f>VLOOKUP(B129,'Risk calculation'!$AZ$17:$BA$166,2,FALSE)</f>
        <v>0</v>
      </c>
      <c r="D129" s="97"/>
      <c r="E129" s="97"/>
      <c r="F129" s="171">
        <f>VLOOKUP(B129,'Risk calculation'!$C$17:$D$166,2,FALSE)</f>
        <v>0</v>
      </c>
      <c r="G129" s="171"/>
      <c r="H129" s="172">
        <f t="shared" si="2"/>
        <v>0</v>
      </c>
      <c r="I129" s="173" t="str">
        <f t="shared" si="3"/>
        <v>NO</v>
      </c>
    </row>
    <row r="130" spans="1:9" ht="23.25" x14ac:dyDescent="0.35">
      <c r="A130" s="162" t="s">
        <v>551</v>
      </c>
      <c r="B130" s="162" t="s">
        <v>832</v>
      </c>
      <c r="C130" s="98">
        <f>VLOOKUP(B130,'Risk calculation'!$AZ$17:$BA$166,2,FALSE)</f>
        <v>0</v>
      </c>
      <c r="D130" s="97"/>
      <c r="E130" s="97"/>
      <c r="F130" s="171">
        <f>VLOOKUP(B130,'Risk calculation'!$C$17:$D$166,2,FALSE)</f>
        <v>0</v>
      </c>
      <c r="G130" s="171"/>
      <c r="H130" s="172">
        <f t="shared" si="2"/>
        <v>0</v>
      </c>
      <c r="I130" s="173" t="str">
        <f t="shared" si="3"/>
        <v>NO</v>
      </c>
    </row>
    <row r="131" spans="1:9" ht="34.9" x14ac:dyDescent="0.35">
      <c r="A131" s="162" t="s">
        <v>552</v>
      </c>
      <c r="B131" s="162" t="s">
        <v>833</v>
      </c>
      <c r="C131" s="98">
        <f>VLOOKUP(B131,'Risk calculation'!$AZ$17:$BA$166,2,FALSE)</f>
        <v>0</v>
      </c>
      <c r="D131" s="97"/>
      <c r="E131" s="97"/>
      <c r="F131" s="171">
        <f>VLOOKUP(B131,'Risk calculation'!$C$17:$D$166,2,FALSE)</f>
        <v>0</v>
      </c>
      <c r="G131" s="171"/>
      <c r="H131" s="172">
        <f t="shared" si="2"/>
        <v>0</v>
      </c>
      <c r="I131" s="173" t="str">
        <f t="shared" si="3"/>
        <v>NO</v>
      </c>
    </row>
    <row r="132" spans="1:9" ht="46.5" x14ac:dyDescent="0.35">
      <c r="A132" s="162" t="s">
        <v>553</v>
      </c>
      <c r="B132" s="162" t="s">
        <v>834</v>
      </c>
      <c r="C132" s="98">
        <f>VLOOKUP(B132,'Risk calculation'!$AZ$17:$BA$166,2,FALSE)</f>
        <v>0</v>
      </c>
      <c r="D132" s="97"/>
      <c r="E132" s="97"/>
      <c r="F132" s="171">
        <f>VLOOKUP(B132,'Risk calculation'!$C$17:$D$166,2,FALSE)</f>
        <v>0</v>
      </c>
      <c r="G132" s="171"/>
      <c r="H132" s="172">
        <f t="shared" si="2"/>
        <v>0</v>
      </c>
      <c r="I132" s="173" t="str">
        <f t="shared" si="3"/>
        <v>NO</v>
      </c>
    </row>
    <row r="133" spans="1:9" ht="46.5" x14ac:dyDescent="0.35">
      <c r="A133" s="176" t="s">
        <v>835</v>
      </c>
      <c r="B133" s="162" t="s">
        <v>836</v>
      </c>
      <c r="C133" s="98">
        <f>VLOOKUP(B133,'Risk calculation'!$AZ$17:$BA$166,2,FALSE)</f>
        <v>0</v>
      </c>
      <c r="D133" s="97"/>
      <c r="E133" s="97"/>
      <c r="F133" s="171">
        <f>VLOOKUP(B133,'Risk calculation'!$C$17:$D$166,2,FALSE)</f>
        <v>0</v>
      </c>
      <c r="G133" s="171"/>
      <c r="H133" s="172">
        <f t="shared" si="2"/>
        <v>0</v>
      </c>
      <c r="I133" s="173" t="str">
        <f t="shared" si="3"/>
        <v>NO</v>
      </c>
    </row>
    <row r="134" spans="1:9" ht="34.9" x14ac:dyDescent="0.35">
      <c r="A134" s="162" t="s">
        <v>554</v>
      </c>
      <c r="B134" s="162" t="s">
        <v>837</v>
      </c>
      <c r="C134" s="98">
        <f>VLOOKUP(B134,'Risk calculation'!$AZ$17:$BA$166,2,FALSE)</f>
        <v>0</v>
      </c>
      <c r="D134" s="97"/>
      <c r="E134" s="97"/>
      <c r="F134" s="171">
        <f>VLOOKUP(B134,'Risk calculation'!$C$17:$D$166,2,FALSE)</f>
        <v>0</v>
      </c>
      <c r="G134" s="171"/>
      <c r="H134" s="172">
        <f t="shared" si="2"/>
        <v>0</v>
      </c>
      <c r="I134" s="173" t="str">
        <f t="shared" si="3"/>
        <v>NO</v>
      </c>
    </row>
    <row r="135" spans="1:9" ht="34.9" x14ac:dyDescent="0.35">
      <c r="A135" s="162" t="s">
        <v>555</v>
      </c>
      <c r="B135" s="162" t="s">
        <v>838</v>
      </c>
      <c r="C135" s="98">
        <f>VLOOKUP(B135,'Risk calculation'!$AZ$17:$BA$166,2,FALSE)</f>
        <v>0</v>
      </c>
      <c r="D135" s="97"/>
      <c r="E135" s="97"/>
      <c r="F135" s="171">
        <f>VLOOKUP(B135,'Risk calculation'!$C$17:$D$166,2,FALSE)</f>
        <v>0</v>
      </c>
      <c r="G135" s="171"/>
      <c r="H135" s="172">
        <f t="shared" si="2"/>
        <v>0</v>
      </c>
      <c r="I135" s="173" t="str">
        <f t="shared" si="3"/>
        <v>NO</v>
      </c>
    </row>
    <row r="136" spans="1:9" ht="35.25" thickBot="1" x14ac:dyDescent="0.4">
      <c r="A136" s="163" t="s">
        <v>556</v>
      </c>
      <c r="B136" s="163" t="s">
        <v>839</v>
      </c>
      <c r="C136" s="98">
        <f>VLOOKUP(B136,'Risk calculation'!$AZ$17:$BA$166,2,FALSE)</f>
        <v>0</v>
      </c>
      <c r="D136" s="99"/>
      <c r="E136" s="99"/>
      <c r="F136" s="171">
        <f>VLOOKUP(B136,'Risk calculation'!$C$17:$D$166,2,FALSE)</f>
        <v>0</v>
      </c>
      <c r="G136" s="171"/>
      <c r="H136" s="172">
        <f t="shared" si="2"/>
        <v>0</v>
      </c>
      <c r="I136" s="173" t="str">
        <f t="shared" si="3"/>
        <v>NO</v>
      </c>
    </row>
    <row r="137" spans="1:9" ht="23.25" x14ac:dyDescent="0.35">
      <c r="A137" s="127" t="s">
        <v>557</v>
      </c>
      <c r="B137" s="127" t="s">
        <v>557</v>
      </c>
      <c r="C137" s="98"/>
      <c r="D137" s="99"/>
      <c r="E137" s="99"/>
      <c r="F137" s="171"/>
      <c r="G137" s="171"/>
      <c r="H137" s="172"/>
      <c r="I137" s="173"/>
    </row>
    <row r="138" spans="1:9" ht="116.25" x14ac:dyDescent="0.35">
      <c r="A138" s="95" t="s">
        <v>572</v>
      </c>
      <c r="B138" s="95" t="s">
        <v>572</v>
      </c>
      <c r="C138" s="98">
        <f>VLOOKUP(B138,'Risk calculation'!$AZ$17:$BA$166,2,FALSE)</f>
        <v>0</v>
      </c>
      <c r="D138" s="99"/>
      <c r="E138" s="99"/>
      <c r="F138" s="171">
        <f>VLOOKUP(B138,'Risk calculation'!$C$17:$D$166,2,FALSE)</f>
        <v>3</v>
      </c>
      <c r="G138" s="171"/>
      <c r="H138" s="172">
        <f t="shared" si="2"/>
        <v>0</v>
      </c>
      <c r="I138" s="173" t="str">
        <f t="shared" si="3"/>
        <v>NO</v>
      </c>
    </row>
    <row r="139" spans="1:9" ht="69.75" x14ac:dyDescent="0.35">
      <c r="A139" s="95" t="s">
        <v>567</v>
      </c>
      <c r="B139" s="95" t="s">
        <v>567</v>
      </c>
      <c r="C139" s="98">
        <f>VLOOKUP(B139,'Risk calculation'!$AZ$17:$BA$166,2,FALSE)</f>
        <v>0</v>
      </c>
      <c r="D139" s="99"/>
      <c r="E139" s="99"/>
      <c r="F139" s="171">
        <f>VLOOKUP(B139,'Risk calculation'!$C$17:$D$166,2,FALSE)</f>
        <v>2</v>
      </c>
      <c r="G139" s="171"/>
      <c r="H139" s="172">
        <f t="shared" si="2"/>
        <v>0</v>
      </c>
      <c r="I139" s="173" t="str">
        <f t="shared" si="3"/>
        <v>NO</v>
      </c>
    </row>
    <row r="140" spans="1:9" ht="93" x14ac:dyDescent="0.35">
      <c r="A140" s="95" t="s">
        <v>573</v>
      </c>
      <c r="B140" s="95" t="s">
        <v>573</v>
      </c>
      <c r="C140" s="98">
        <f>VLOOKUP(B140,'Risk calculation'!$AZ$17:$BA$166,2,FALSE)</f>
        <v>0</v>
      </c>
      <c r="D140" s="99"/>
      <c r="E140" s="99"/>
      <c r="F140" s="171">
        <f>VLOOKUP(B140,'Risk calculation'!$C$17:$D$166,2,FALSE)</f>
        <v>3</v>
      </c>
      <c r="G140" s="171"/>
      <c r="H140" s="172">
        <f t="shared" si="2"/>
        <v>0</v>
      </c>
      <c r="I140" s="173" t="str">
        <f t="shared" si="3"/>
        <v>NO</v>
      </c>
    </row>
    <row r="141" spans="1:9" ht="23.25" x14ac:dyDescent="0.35">
      <c r="A141" s="95" t="s">
        <v>16</v>
      </c>
      <c r="B141" s="95" t="s">
        <v>16</v>
      </c>
      <c r="C141" s="98">
        <f>VLOOKUP(B141,'Risk calculation'!$AZ$17:$BA$166,2,FALSE)</f>
        <v>0</v>
      </c>
      <c r="D141" s="99"/>
      <c r="E141" s="99"/>
      <c r="F141" s="171">
        <f>VLOOKUP(B141,'Risk calculation'!$C$17:$D$166,2,FALSE)</f>
        <v>4</v>
      </c>
      <c r="G141" s="171"/>
      <c r="H141" s="172">
        <f t="shared" si="2"/>
        <v>0</v>
      </c>
      <c r="I141" s="173" t="str">
        <f t="shared" si="3"/>
        <v>NO</v>
      </c>
    </row>
    <row r="142" spans="1:9" ht="116.25" x14ac:dyDescent="0.35">
      <c r="A142" s="95" t="s">
        <v>574</v>
      </c>
      <c r="B142" s="95" t="s">
        <v>574</v>
      </c>
      <c r="C142" s="98">
        <f>VLOOKUP(B142,'Risk calculation'!$AZ$17:$BA$166,2,FALSE)</f>
        <v>0</v>
      </c>
      <c r="D142" s="99"/>
      <c r="E142" s="99"/>
      <c r="F142" s="171">
        <f>VLOOKUP(B142,'Risk calculation'!$C$17:$D$166,2,FALSE)</f>
        <v>0</v>
      </c>
      <c r="G142" s="171"/>
      <c r="H142" s="172">
        <f t="shared" si="2"/>
        <v>0</v>
      </c>
      <c r="I142" s="173" t="str">
        <f t="shared" si="3"/>
        <v>NO</v>
      </c>
    </row>
    <row r="143" spans="1:9" ht="81.400000000000006" x14ac:dyDescent="0.35">
      <c r="A143" s="95" t="s">
        <v>575</v>
      </c>
      <c r="B143" s="95" t="s">
        <v>575</v>
      </c>
      <c r="C143" s="98">
        <f>VLOOKUP(B143,'Risk calculation'!$AZ$17:$BA$166,2,FALSE)</f>
        <v>0</v>
      </c>
      <c r="D143" s="99"/>
      <c r="E143" s="99"/>
      <c r="F143" s="171">
        <f>VLOOKUP(B143,'Risk calculation'!$C$17:$D$166,2,FALSE)</f>
        <v>0</v>
      </c>
      <c r="G143" s="171"/>
      <c r="H143" s="172">
        <f t="shared" si="2"/>
        <v>0</v>
      </c>
      <c r="I143" s="173" t="str">
        <f t="shared" si="3"/>
        <v>NO</v>
      </c>
    </row>
    <row r="144" spans="1:9" ht="139.5" x14ac:dyDescent="0.35">
      <c r="A144" s="95" t="s">
        <v>654</v>
      </c>
      <c r="B144" s="95" t="s">
        <v>654</v>
      </c>
      <c r="C144" s="98">
        <f>VLOOKUP(B144,'Risk calculation'!$AZ$17:$BA$166,2,FALSE)</f>
        <v>0</v>
      </c>
      <c r="D144" s="99"/>
      <c r="E144" s="99"/>
      <c r="F144" s="171">
        <f>VLOOKUP(B144,'Risk calculation'!$C$17:$D$166,2,FALSE)</f>
        <v>0</v>
      </c>
      <c r="G144" s="171"/>
      <c r="H144" s="172">
        <f t="shared" si="2"/>
        <v>0</v>
      </c>
      <c r="I144" s="173" t="str">
        <f t="shared" si="3"/>
        <v>NO</v>
      </c>
    </row>
    <row r="145" spans="1:9" ht="81.400000000000006" x14ac:dyDescent="0.35">
      <c r="A145" s="95" t="s">
        <v>568</v>
      </c>
      <c r="B145" s="95" t="s">
        <v>568</v>
      </c>
      <c r="C145" s="98">
        <f>VLOOKUP(B145,'Risk calculation'!$AZ$17:$BA$166,2,FALSE)</f>
        <v>0</v>
      </c>
      <c r="D145" s="99"/>
      <c r="E145" s="99"/>
      <c r="F145" s="171">
        <f>VLOOKUP(B145,'Risk calculation'!$C$17:$D$166,2,FALSE)</f>
        <v>0</v>
      </c>
      <c r="G145" s="171"/>
      <c r="H145" s="172">
        <f t="shared" si="2"/>
        <v>0</v>
      </c>
      <c r="I145" s="173" t="str">
        <f t="shared" si="3"/>
        <v>NO</v>
      </c>
    </row>
    <row r="146" spans="1:9" ht="151.15" x14ac:dyDescent="0.35">
      <c r="A146" s="95" t="s">
        <v>655</v>
      </c>
      <c r="B146" s="95" t="s">
        <v>655</v>
      </c>
      <c r="C146" s="98">
        <f>VLOOKUP(B146,'Risk calculation'!$AZ$17:$BA$166,2,FALSE)</f>
        <v>0</v>
      </c>
      <c r="D146" s="99"/>
      <c r="E146" s="99"/>
      <c r="F146" s="171">
        <f>VLOOKUP(B146,'Risk calculation'!$C$17:$D$166,2,FALSE)</f>
        <v>0</v>
      </c>
      <c r="G146" s="171"/>
      <c r="H146" s="172">
        <f t="shared" si="2"/>
        <v>0</v>
      </c>
      <c r="I146" s="173" t="str">
        <f t="shared" si="3"/>
        <v>NO</v>
      </c>
    </row>
    <row r="147" spans="1:9" ht="34.9" x14ac:dyDescent="0.35">
      <c r="A147" s="95" t="s">
        <v>610</v>
      </c>
      <c r="B147" s="95" t="s">
        <v>610</v>
      </c>
      <c r="C147" s="98">
        <f>VLOOKUP(B147,'Risk calculation'!$AZ$17:$BA$166,2,FALSE)</f>
        <v>0</v>
      </c>
      <c r="D147" s="99"/>
      <c r="E147" s="99"/>
      <c r="F147" s="171">
        <f>VLOOKUP(B147,'Risk calculation'!$C$17:$D$166,2,FALSE)</f>
        <v>0</v>
      </c>
      <c r="G147" s="171"/>
      <c r="H147" s="172">
        <f t="shared" si="2"/>
        <v>0</v>
      </c>
      <c r="I147" s="173" t="str">
        <f t="shared" si="3"/>
        <v>NO</v>
      </c>
    </row>
    <row r="148" spans="1:9" ht="81.400000000000006" x14ac:dyDescent="0.35">
      <c r="A148" s="95" t="s">
        <v>603</v>
      </c>
      <c r="B148" s="95" t="s">
        <v>603</v>
      </c>
      <c r="C148" s="98">
        <f>VLOOKUP(B148,'Risk calculation'!$AZ$17:$BA$166,2,FALSE)</f>
        <v>0</v>
      </c>
      <c r="D148" s="99"/>
      <c r="E148" s="99"/>
      <c r="F148" s="171">
        <f>VLOOKUP(B148,'Risk calculation'!$C$17:$D$166,2,FALSE)</f>
        <v>0</v>
      </c>
      <c r="G148" s="171"/>
      <c r="H148" s="172">
        <f t="shared" si="2"/>
        <v>0</v>
      </c>
      <c r="I148" s="173" t="str">
        <f t="shared" si="3"/>
        <v>NO</v>
      </c>
    </row>
    <row r="149" spans="1:9" ht="23.25" x14ac:dyDescent="0.35">
      <c r="A149" s="95" t="s">
        <v>569</v>
      </c>
      <c r="B149" s="95" t="s">
        <v>569</v>
      </c>
      <c r="C149" s="98">
        <f>VLOOKUP(B149,'Risk calculation'!$AZ$17:$BA$166,2,FALSE)</f>
        <v>0</v>
      </c>
      <c r="D149" s="99"/>
      <c r="E149" s="99"/>
      <c r="F149" s="171">
        <f>VLOOKUP(B149,'Risk calculation'!$C$17:$D$166,2,FALSE)</f>
        <v>0</v>
      </c>
      <c r="G149" s="171"/>
      <c r="H149" s="172">
        <f t="shared" si="2"/>
        <v>0</v>
      </c>
      <c r="I149" s="173" t="str">
        <f t="shared" si="3"/>
        <v>NO</v>
      </c>
    </row>
    <row r="150" spans="1:9" ht="81.400000000000006" x14ac:dyDescent="0.35">
      <c r="A150" s="95" t="s">
        <v>576</v>
      </c>
      <c r="B150" s="95" t="s">
        <v>576</v>
      </c>
      <c r="C150" s="98">
        <f>VLOOKUP(B150,'Risk calculation'!$AZ$17:$BA$166,2,FALSE)</f>
        <v>0</v>
      </c>
      <c r="D150" s="99"/>
      <c r="E150" s="99"/>
      <c r="F150" s="171">
        <f>VLOOKUP(B150,'Risk calculation'!$C$17:$D$166,2,FALSE)</f>
        <v>0</v>
      </c>
      <c r="G150" s="171"/>
      <c r="H150" s="172">
        <f t="shared" si="2"/>
        <v>0</v>
      </c>
      <c r="I150" s="173" t="str">
        <f t="shared" si="3"/>
        <v>NO</v>
      </c>
    </row>
    <row r="151" spans="1:9" ht="46.5" x14ac:dyDescent="0.35">
      <c r="A151" s="95" t="s">
        <v>577</v>
      </c>
      <c r="B151" s="95" t="s">
        <v>577</v>
      </c>
      <c r="C151" s="98">
        <f>VLOOKUP(B151,'Risk calculation'!$AZ$17:$BA$166,2,FALSE)</f>
        <v>0</v>
      </c>
      <c r="D151" s="99"/>
      <c r="E151" s="99"/>
      <c r="F151" s="171">
        <f>VLOOKUP(B151,'Risk calculation'!$C$17:$D$166,2,FALSE)</f>
        <v>0</v>
      </c>
      <c r="G151" s="171"/>
      <c r="H151" s="172">
        <f t="shared" si="2"/>
        <v>0</v>
      </c>
      <c r="I151" s="173" t="str">
        <f t="shared" si="3"/>
        <v>NO</v>
      </c>
    </row>
    <row r="152" spans="1:9" ht="23.25" x14ac:dyDescent="0.35">
      <c r="A152" s="95" t="s">
        <v>570</v>
      </c>
      <c r="B152" s="95" t="s">
        <v>570</v>
      </c>
      <c r="C152" s="98">
        <f>VLOOKUP(B152,'Risk calculation'!$AZ$17:$BA$166,2,FALSE)</f>
        <v>0</v>
      </c>
      <c r="D152" s="99"/>
      <c r="E152" s="99"/>
      <c r="F152" s="171">
        <f>VLOOKUP(B152,'Risk calculation'!$C$17:$D$166,2,FALSE)</f>
        <v>0</v>
      </c>
      <c r="G152" s="171"/>
      <c r="H152" s="172">
        <f t="shared" ref="H152:H158" si="4">IF(G152="",C152,(C152/(5-F152))*(5-G152))</f>
        <v>0</v>
      </c>
      <c r="I152" s="173" t="str">
        <f t="shared" ref="I152:I158" si="5">IF(H152=C152,"NO","SI")</f>
        <v>NO</v>
      </c>
    </row>
    <row r="153" spans="1:9" ht="23.25" x14ac:dyDescent="0.35">
      <c r="A153" s="95" t="s">
        <v>571</v>
      </c>
      <c r="B153" s="95" t="s">
        <v>571</v>
      </c>
      <c r="C153" s="98">
        <f>VLOOKUP(B153,'Risk calculation'!$AZ$17:$BA$166,2,FALSE)</f>
        <v>0</v>
      </c>
      <c r="D153" s="99"/>
      <c r="E153" s="99"/>
      <c r="F153" s="171">
        <f>VLOOKUP(B153,'Risk calculation'!$C$17:$D$166,2,FALSE)</f>
        <v>0</v>
      </c>
      <c r="G153" s="171"/>
      <c r="H153" s="172">
        <f t="shared" si="4"/>
        <v>0</v>
      </c>
      <c r="I153" s="173" t="str">
        <f t="shared" si="5"/>
        <v>NO</v>
      </c>
    </row>
    <row r="154" spans="1:9" ht="46.5" x14ac:dyDescent="0.35">
      <c r="A154" s="95" t="s">
        <v>578</v>
      </c>
      <c r="B154" s="95" t="s">
        <v>578</v>
      </c>
      <c r="C154" s="98">
        <f>VLOOKUP(B154,'Risk calculation'!$AZ$17:$BA$166,2,FALSE)</f>
        <v>0</v>
      </c>
      <c r="D154" s="99"/>
      <c r="E154" s="99"/>
      <c r="F154" s="171">
        <f>VLOOKUP(B154,'Risk calculation'!$C$17:$D$166,2,FALSE)</f>
        <v>0</v>
      </c>
      <c r="G154" s="171"/>
      <c r="H154" s="172">
        <f t="shared" si="4"/>
        <v>0</v>
      </c>
      <c r="I154" s="173" t="str">
        <f t="shared" si="5"/>
        <v>NO</v>
      </c>
    </row>
    <row r="155" spans="1:9" ht="139.5" x14ac:dyDescent="0.35">
      <c r="A155" s="95" t="s">
        <v>656</v>
      </c>
      <c r="B155" s="95" t="s">
        <v>656</v>
      </c>
      <c r="C155" s="98">
        <f>VLOOKUP(B155,'Risk calculation'!$AZ$17:$BA$166,2,FALSE)</f>
        <v>0</v>
      </c>
      <c r="D155" s="99"/>
      <c r="E155" s="99"/>
      <c r="F155" s="171">
        <f>VLOOKUP(B155,'Risk calculation'!$C$17:$D$166,2,FALSE)</f>
        <v>0</v>
      </c>
      <c r="G155" s="171"/>
      <c r="H155" s="172">
        <f t="shared" si="4"/>
        <v>0</v>
      </c>
      <c r="I155" s="173" t="str">
        <f t="shared" si="5"/>
        <v>NO</v>
      </c>
    </row>
    <row r="156" spans="1:9" ht="93" x14ac:dyDescent="0.35">
      <c r="A156" s="95" t="s">
        <v>579</v>
      </c>
      <c r="B156" s="95" t="s">
        <v>579</v>
      </c>
      <c r="C156" s="98">
        <f>VLOOKUP(B156,'Risk calculation'!$AZ$17:$BA$166,2,FALSE)</f>
        <v>0</v>
      </c>
      <c r="D156" s="99"/>
      <c r="E156" s="99"/>
      <c r="F156" s="171">
        <f>VLOOKUP(B156,'Risk calculation'!$C$17:$D$166,2,FALSE)</f>
        <v>0</v>
      </c>
      <c r="G156" s="171"/>
      <c r="H156" s="172">
        <f t="shared" si="4"/>
        <v>0</v>
      </c>
      <c r="I156" s="173" t="str">
        <f t="shared" si="5"/>
        <v>NO</v>
      </c>
    </row>
    <row r="157" spans="1:9" ht="69.75" x14ac:dyDescent="0.35">
      <c r="A157" s="95" t="s">
        <v>580</v>
      </c>
      <c r="B157" s="95" t="s">
        <v>580</v>
      </c>
      <c r="C157" s="98">
        <f>VLOOKUP(B157,'Risk calculation'!$AZ$17:$BA$166,2,FALSE)</f>
        <v>0</v>
      </c>
      <c r="D157" s="99"/>
      <c r="E157" s="99"/>
      <c r="F157" s="171">
        <f>VLOOKUP(B157,'Risk calculation'!$C$17:$D$166,2,FALSE)</f>
        <v>0</v>
      </c>
      <c r="G157" s="171"/>
      <c r="H157" s="172">
        <f t="shared" si="4"/>
        <v>0</v>
      </c>
      <c r="I157" s="173" t="str">
        <f t="shared" si="5"/>
        <v>NO</v>
      </c>
    </row>
    <row r="158" spans="1:9" ht="46.5" x14ac:dyDescent="0.35">
      <c r="A158" s="95" t="s">
        <v>581</v>
      </c>
      <c r="B158" s="95" t="s">
        <v>581</v>
      </c>
      <c r="C158" s="98">
        <f>VLOOKUP(B158,'Risk calculation'!$AZ$17:$BA$166,2,FALSE)</f>
        <v>0</v>
      </c>
      <c r="D158" s="99"/>
      <c r="E158" s="99"/>
      <c r="F158" s="171">
        <f>VLOOKUP(B158,'Risk calculation'!$C$17:$D$166,2,FALSE)</f>
        <v>0</v>
      </c>
      <c r="G158" s="171"/>
      <c r="H158" s="172">
        <f t="shared" si="4"/>
        <v>0</v>
      </c>
      <c r="I158" s="173" t="str">
        <f t="shared" si="5"/>
        <v>NO</v>
      </c>
    </row>
  </sheetData>
  <autoFilter ref="B8:E135"/>
  <sortState ref="B2:D115">
    <sortCondition descending="1" ref="C2"/>
  </sortState>
  <conditionalFormatting sqref="C9:C158">
    <cfRule type="cellIs" dxfId="167" priority="184" operator="equal">
      <formula>0</formula>
    </cfRule>
    <cfRule type="cellIs" dxfId="166" priority="185" operator="greaterThan">
      <formula>39</formula>
    </cfRule>
    <cfRule type="cellIs" dxfId="165" priority="186" operator="between">
      <formula>21</formula>
      <formula>40</formula>
    </cfRule>
    <cfRule type="cellIs" dxfId="164" priority="187" operator="lessThan">
      <formula>21</formula>
    </cfRule>
  </conditionalFormatting>
  <conditionalFormatting sqref="F9:F158">
    <cfRule type="cellIs" dxfId="163" priority="180" operator="equal">
      <formula>1</formula>
    </cfRule>
    <cfRule type="cellIs" dxfId="162" priority="181" operator="equal">
      <formula>2</formula>
    </cfRule>
    <cfRule type="cellIs" dxfId="161" priority="182" operator="equal">
      <formula>3</formula>
    </cfRule>
    <cfRule type="cellIs" dxfId="160" priority="183" operator="equal">
      <formula>4</formula>
    </cfRule>
  </conditionalFormatting>
  <conditionalFormatting sqref="G9:G15 G17:G56 G59:G71 G75:G80 G83:G89 G91:G94 G96:G111 G113:G121 G123:G126 G128:G132 G134:G158">
    <cfRule type="cellIs" dxfId="159" priority="176" operator="equal">
      <formula>1</formula>
    </cfRule>
    <cfRule type="cellIs" dxfId="158" priority="177" operator="equal">
      <formula>2</formula>
    </cfRule>
    <cfRule type="cellIs" dxfId="157" priority="178" operator="equal">
      <formula>3</formula>
    </cfRule>
    <cfRule type="cellIs" dxfId="156" priority="179" operator="equal">
      <formula>4</formula>
    </cfRule>
  </conditionalFormatting>
  <conditionalFormatting sqref="H9:H15 H17:H56 H59:H71 H75:H80 H83:H89 H91:H94 H96:H111 H113:H121 H123:H126 H128:H132 H134:H158">
    <cfRule type="cellIs" dxfId="155" priority="172" operator="equal">
      <formula>0</formula>
    </cfRule>
    <cfRule type="cellIs" dxfId="154" priority="173" operator="greaterThan">
      <formula>39</formula>
    </cfRule>
    <cfRule type="cellIs" dxfId="153" priority="174" operator="between">
      <formula>21</formula>
      <formula>40</formula>
    </cfRule>
    <cfRule type="cellIs" dxfId="152" priority="175" operator="lessThan">
      <formula>21</formula>
    </cfRule>
  </conditionalFormatting>
  <conditionalFormatting sqref="I9:I15 I17:I56 I59:I71 I75:I80 I83:I89 I91:I94 I96:I111 I113:I121 I123:I126 I128:I132 I134:I158">
    <cfRule type="cellIs" dxfId="151" priority="171" operator="equal">
      <formula>"SI"</formula>
    </cfRule>
  </conditionalFormatting>
  <conditionalFormatting sqref="G16">
    <cfRule type="cellIs" dxfId="150" priority="159" operator="equal">
      <formula>1</formula>
    </cfRule>
    <cfRule type="cellIs" dxfId="149" priority="160" operator="equal">
      <formula>2</formula>
    </cfRule>
    <cfRule type="cellIs" dxfId="148" priority="161" operator="equal">
      <formula>3</formula>
    </cfRule>
    <cfRule type="cellIs" dxfId="147" priority="162" operator="equal">
      <formula>4</formula>
    </cfRule>
  </conditionalFormatting>
  <conditionalFormatting sqref="H16">
    <cfRule type="cellIs" dxfId="146" priority="155" operator="equal">
      <formula>0</formula>
    </cfRule>
    <cfRule type="cellIs" dxfId="145" priority="156" operator="greaterThan">
      <formula>39</formula>
    </cfRule>
    <cfRule type="cellIs" dxfId="144" priority="157" operator="between">
      <formula>21</formula>
      <formula>40</formula>
    </cfRule>
    <cfRule type="cellIs" dxfId="143" priority="158" operator="lessThan">
      <formula>21</formula>
    </cfRule>
  </conditionalFormatting>
  <conditionalFormatting sqref="I16">
    <cfRule type="cellIs" dxfId="142" priority="154" operator="equal">
      <formula>"SI"</formula>
    </cfRule>
  </conditionalFormatting>
  <conditionalFormatting sqref="G57:G58">
    <cfRule type="cellIs" dxfId="141" priority="142" operator="equal">
      <formula>1</formula>
    </cfRule>
    <cfRule type="cellIs" dxfId="140" priority="143" operator="equal">
      <formula>2</formula>
    </cfRule>
    <cfRule type="cellIs" dxfId="139" priority="144" operator="equal">
      <formula>3</formula>
    </cfRule>
    <cfRule type="cellIs" dxfId="138" priority="145" operator="equal">
      <formula>4</formula>
    </cfRule>
  </conditionalFormatting>
  <conditionalFormatting sqref="H57:H58">
    <cfRule type="cellIs" dxfId="137" priority="138" operator="equal">
      <formula>0</formula>
    </cfRule>
    <cfRule type="cellIs" dxfId="136" priority="139" operator="greaterThan">
      <formula>39</formula>
    </cfRule>
    <cfRule type="cellIs" dxfId="135" priority="140" operator="between">
      <formula>21</formula>
      <formula>40</formula>
    </cfRule>
    <cfRule type="cellIs" dxfId="134" priority="141" operator="lessThan">
      <formula>21</formula>
    </cfRule>
  </conditionalFormatting>
  <conditionalFormatting sqref="I57:I58">
    <cfRule type="cellIs" dxfId="133" priority="137" operator="equal">
      <formula>"SI"</formula>
    </cfRule>
  </conditionalFormatting>
  <conditionalFormatting sqref="G72:G74">
    <cfRule type="cellIs" dxfId="132" priority="125" operator="equal">
      <formula>1</formula>
    </cfRule>
    <cfRule type="cellIs" dxfId="131" priority="126" operator="equal">
      <formula>2</formula>
    </cfRule>
    <cfRule type="cellIs" dxfId="130" priority="127" operator="equal">
      <formula>3</formula>
    </cfRule>
    <cfRule type="cellIs" dxfId="129" priority="128" operator="equal">
      <formula>4</formula>
    </cfRule>
  </conditionalFormatting>
  <conditionalFormatting sqref="H72:H74">
    <cfRule type="cellIs" dxfId="128" priority="121" operator="equal">
      <formula>0</formula>
    </cfRule>
    <cfRule type="cellIs" dxfId="127" priority="122" operator="greaterThan">
      <formula>39</formula>
    </cfRule>
    <cfRule type="cellIs" dxfId="126" priority="123" operator="between">
      <formula>21</formula>
      <formula>40</formula>
    </cfRule>
    <cfRule type="cellIs" dxfId="125" priority="124" operator="lessThan">
      <formula>21</formula>
    </cfRule>
  </conditionalFormatting>
  <conditionalFormatting sqref="I72:I74">
    <cfRule type="cellIs" dxfId="124" priority="120" operator="equal">
      <formula>"SI"</formula>
    </cfRule>
  </conditionalFormatting>
  <conditionalFormatting sqref="G81:G82">
    <cfRule type="cellIs" dxfId="123" priority="108" operator="equal">
      <formula>1</formula>
    </cfRule>
    <cfRule type="cellIs" dxfId="122" priority="109" operator="equal">
      <formula>2</formula>
    </cfRule>
    <cfRule type="cellIs" dxfId="121" priority="110" operator="equal">
      <formula>3</formula>
    </cfRule>
    <cfRule type="cellIs" dxfId="120" priority="111" operator="equal">
      <formula>4</formula>
    </cfRule>
  </conditionalFormatting>
  <conditionalFormatting sqref="H81:H82">
    <cfRule type="cellIs" dxfId="119" priority="104" operator="equal">
      <formula>0</formula>
    </cfRule>
    <cfRule type="cellIs" dxfId="118" priority="105" operator="greaterThan">
      <formula>39</formula>
    </cfRule>
    <cfRule type="cellIs" dxfId="117" priority="106" operator="between">
      <formula>21</formula>
      <formula>40</formula>
    </cfRule>
    <cfRule type="cellIs" dxfId="116" priority="107" operator="lessThan">
      <formula>21</formula>
    </cfRule>
  </conditionalFormatting>
  <conditionalFormatting sqref="I81:I82">
    <cfRule type="cellIs" dxfId="115" priority="103" operator="equal">
      <formula>"SI"</formula>
    </cfRule>
  </conditionalFormatting>
  <conditionalFormatting sqref="G90">
    <cfRule type="cellIs" dxfId="114" priority="91" operator="equal">
      <formula>1</formula>
    </cfRule>
    <cfRule type="cellIs" dxfId="113" priority="92" operator="equal">
      <formula>2</formula>
    </cfRule>
    <cfRule type="cellIs" dxfId="112" priority="93" operator="equal">
      <formula>3</formula>
    </cfRule>
    <cfRule type="cellIs" dxfId="111" priority="94" operator="equal">
      <formula>4</formula>
    </cfRule>
  </conditionalFormatting>
  <conditionalFormatting sqref="H90">
    <cfRule type="cellIs" dxfId="110" priority="87" operator="equal">
      <formula>0</formula>
    </cfRule>
    <cfRule type="cellIs" dxfId="109" priority="88" operator="greaterThan">
      <formula>39</formula>
    </cfRule>
    <cfRule type="cellIs" dxfId="108" priority="89" operator="between">
      <formula>21</formula>
      <formula>40</formula>
    </cfRule>
    <cfRule type="cellIs" dxfId="107" priority="90" operator="lessThan">
      <formula>21</formula>
    </cfRule>
  </conditionalFormatting>
  <conditionalFormatting sqref="I90">
    <cfRule type="cellIs" dxfId="106" priority="86" operator="equal">
      <formula>"SI"</formula>
    </cfRule>
  </conditionalFormatting>
  <conditionalFormatting sqref="G95">
    <cfRule type="cellIs" dxfId="105" priority="74" operator="equal">
      <formula>1</formula>
    </cfRule>
    <cfRule type="cellIs" dxfId="104" priority="75" operator="equal">
      <formula>2</formula>
    </cfRule>
    <cfRule type="cellIs" dxfId="103" priority="76" operator="equal">
      <formula>3</formula>
    </cfRule>
    <cfRule type="cellIs" dxfId="102" priority="77" operator="equal">
      <formula>4</formula>
    </cfRule>
  </conditionalFormatting>
  <conditionalFormatting sqref="H95">
    <cfRule type="cellIs" dxfId="101" priority="70" operator="equal">
      <formula>0</formula>
    </cfRule>
    <cfRule type="cellIs" dxfId="100" priority="71" operator="greaterThan">
      <formula>39</formula>
    </cfRule>
    <cfRule type="cellIs" dxfId="99" priority="72" operator="between">
      <formula>21</formula>
      <formula>40</formula>
    </cfRule>
    <cfRule type="cellIs" dxfId="98" priority="73" operator="lessThan">
      <formula>21</formula>
    </cfRule>
  </conditionalFormatting>
  <conditionalFormatting sqref="I95">
    <cfRule type="cellIs" dxfId="97" priority="69" operator="equal">
      <formula>"SI"</formula>
    </cfRule>
  </conditionalFormatting>
  <conditionalFormatting sqref="G112">
    <cfRule type="cellIs" dxfId="96" priority="57" operator="equal">
      <formula>1</formula>
    </cfRule>
    <cfRule type="cellIs" dxfId="95" priority="58" operator="equal">
      <formula>2</formula>
    </cfRule>
    <cfRule type="cellIs" dxfId="94" priority="59" operator="equal">
      <formula>3</formula>
    </cfRule>
    <cfRule type="cellIs" dxfId="93" priority="60" operator="equal">
      <formula>4</formula>
    </cfRule>
  </conditionalFormatting>
  <conditionalFormatting sqref="H112">
    <cfRule type="cellIs" dxfId="92" priority="53" operator="equal">
      <formula>0</formula>
    </cfRule>
    <cfRule type="cellIs" dxfId="91" priority="54" operator="greaterThan">
      <formula>39</formula>
    </cfRule>
    <cfRule type="cellIs" dxfId="90" priority="55" operator="between">
      <formula>21</formula>
      <formula>40</formula>
    </cfRule>
    <cfRule type="cellIs" dxfId="89" priority="56" operator="lessThan">
      <formula>21</formula>
    </cfRule>
  </conditionalFormatting>
  <conditionalFormatting sqref="I112">
    <cfRule type="cellIs" dxfId="88" priority="52" operator="equal">
      <formula>"SI"</formula>
    </cfRule>
  </conditionalFormatting>
  <conditionalFormatting sqref="G122">
    <cfRule type="cellIs" dxfId="87" priority="40" operator="equal">
      <formula>1</formula>
    </cfRule>
    <cfRule type="cellIs" dxfId="86" priority="41" operator="equal">
      <formula>2</formula>
    </cfRule>
    <cfRule type="cellIs" dxfId="85" priority="42" operator="equal">
      <formula>3</formula>
    </cfRule>
    <cfRule type="cellIs" dxfId="84" priority="43" operator="equal">
      <formula>4</formula>
    </cfRule>
  </conditionalFormatting>
  <conditionalFormatting sqref="H122">
    <cfRule type="cellIs" dxfId="83" priority="36" operator="equal">
      <formula>0</formula>
    </cfRule>
    <cfRule type="cellIs" dxfId="82" priority="37" operator="greaterThan">
      <formula>39</formula>
    </cfRule>
    <cfRule type="cellIs" dxfId="81" priority="38" operator="between">
      <formula>21</formula>
      <formula>40</formula>
    </cfRule>
    <cfRule type="cellIs" dxfId="80" priority="39" operator="lessThan">
      <formula>21</formula>
    </cfRule>
  </conditionalFormatting>
  <conditionalFormatting sqref="I122">
    <cfRule type="cellIs" dxfId="79" priority="35" operator="equal">
      <formula>"SI"</formula>
    </cfRule>
  </conditionalFormatting>
  <conditionalFormatting sqref="G127">
    <cfRule type="cellIs" dxfId="78" priority="23" operator="equal">
      <formula>1</formula>
    </cfRule>
    <cfRule type="cellIs" dxfId="77" priority="24" operator="equal">
      <formula>2</formula>
    </cfRule>
    <cfRule type="cellIs" dxfId="76" priority="25" operator="equal">
      <formula>3</formula>
    </cfRule>
    <cfRule type="cellIs" dxfId="75" priority="26" operator="equal">
      <formula>4</formula>
    </cfRule>
  </conditionalFormatting>
  <conditionalFormatting sqref="H127">
    <cfRule type="cellIs" dxfId="74" priority="19" operator="equal">
      <formula>0</formula>
    </cfRule>
    <cfRule type="cellIs" dxfId="73" priority="20" operator="greaterThan">
      <formula>39</formula>
    </cfRule>
    <cfRule type="cellIs" dxfId="72" priority="21" operator="between">
      <formula>21</formula>
      <formula>40</formula>
    </cfRule>
    <cfRule type="cellIs" dxfId="71" priority="22" operator="lessThan">
      <formula>21</formula>
    </cfRule>
  </conditionalFormatting>
  <conditionalFormatting sqref="I127">
    <cfRule type="cellIs" dxfId="70" priority="18" operator="equal">
      <formula>"SI"</formula>
    </cfRule>
  </conditionalFormatting>
  <conditionalFormatting sqref="G133">
    <cfRule type="cellIs" dxfId="69" priority="6" operator="equal">
      <formula>1</formula>
    </cfRule>
    <cfRule type="cellIs" dxfId="68" priority="7" operator="equal">
      <formula>2</formula>
    </cfRule>
    <cfRule type="cellIs" dxfId="67" priority="8" operator="equal">
      <formula>3</formula>
    </cfRule>
    <cfRule type="cellIs" dxfId="66" priority="9" operator="equal">
      <formula>4</formula>
    </cfRule>
  </conditionalFormatting>
  <conditionalFormatting sqref="H133">
    <cfRule type="cellIs" dxfId="65" priority="2" operator="equal">
      <formula>0</formula>
    </cfRule>
    <cfRule type="cellIs" dxfId="64" priority="3" operator="greaterThan">
      <formula>39</formula>
    </cfRule>
    <cfRule type="cellIs" dxfId="63" priority="4" operator="between">
      <formula>21</formula>
      <formula>40</formula>
    </cfRule>
    <cfRule type="cellIs" dxfId="62" priority="5" operator="lessThan">
      <formula>21</formula>
    </cfRule>
  </conditionalFormatting>
  <conditionalFormatting sqref="I133">
    <cfRule type="cellIs" dxfId="61" priority="1" operator="equal">
      <formula>"SI"</formula>
    </cfRule>
  </conditionalFormatting>
  <pageMargins left="0.23622047244094491" right="0.23622047244094491" top="0.74803149606299213" bottom="0.74803149606299213" header="0.31496062992125984" footer="0.31496062992125984"/>
  <pageSetup paperSize="9" orientation="portrait" r:id="rId1"/>
  <headerFooter>
    <oddHeader>&amp;L&amp;F&amp;RPiano di trattamento del rischio (proposta)</oddHeader>
    <oddFooter>&amp;LDocumento riservato per la Direzione e i partecipanti al riesame di Direzione, consulenti e auditor per l'SGSI.&amp;RPagina &amp;P di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9"/>
  <sheetViews>
    <sheetView workbookViewId="0"/>
  </sheetViews>
  <sheetFormatPr defaultColWidth="9.1328125" defaultRowHeight="13.15" x14ac:dyDescent="0.35"/>
  <cols>
    <col min="1" max="1" width="3.1328125" style="13" customWidth="1"/>
    <col min="2" max="2" width="16.46484375" style="16" customWidth="1"/>
    <col min="3" max="3" width="23.1328125" style="13" customWidth="1"/>
    <col min="4" max="4" width="5.9296875" style="9" bestFit="1" customWidth="1"/>
    <col min="5" max="5" width="10.86328125" style="9" bestFit="1" customWidth="1"/>
    <col min="6" max="6" width="10" style="9" bestFit="1" customWidth="1"/>
    <col min="7" max="7" width="9.33203125" style="9" customWidth="1"/>
    <col min="8" max="8" width="10.53125" style="9" customWidth="1"/>
    <col min="9" max="10" width="12.265625" style="9" customWidth="1"/>
    <col min="11" max="11" width="13.59765625" style="9" customWidth="1"/>
    <col min="12" max="12" width="9.265625" style="13" bestFit="1" customWidth="1"/>
    <col min="13" max="13" width="61.06640625" style="13" customWidth="1"/>
    <col min="14" max="16384" width="9.1328125" style="13"/>
  </cols>
  <sheetData>
    <row r="1" spans="2:13" s="14" customFormat="1" x14ac:dyDescent="0.35">
      <c r="C1" s="9"/>
      <c r="D1" s="9"/>
      <c r="E1" s="9"/>
    </row>
    <row r="2" spans="2:13" s="14" customFormat="1" ht="23.25" x14ac:dyDescent="0.35">
      <c r="B2" s="43" t="s">
        <v>665</v>
      </c>
      <c r="C2" s="9"/>
      <c r="D2" s="9"/>
      <c r="E2" s="9"/>
    </row>
    <row r="3" spans="2:13" s="14" customFormat="1" x14ac:dyDescent="0.35">
      <c r="B3" s="14" t="s">
        <v>666</v>
      </c>
      <c r="C3" s="9"/>
      <c r="D3" s="9"/>
      <c r="E3" s="9"/>
    </row>
    <row r="4" spans="2:13" s="14" customFormat="1" x14ac:dyDescent="0.35">
      <c r="C4" s="9"/>
      <c r="D4" s="9"/>
      <c r="E4" s="9"/>
    </row>
    <row r="5" spans="2:13" ht="13.5" thickBot="1" x14ac:dyDescent="0.4">
      <c r="F5" s="202" t="s">
        <v>664</v>
      </c>
      <c r="G5" s="203"/>
      <c r="H5" s="203"/>
      <c r="I5" s="203"/>
      <c r="J5" s="203"/>
      <c r="K5" s="203"/>
    </row>
    <row r="6" spans="2:13" s="19" customFormat="1" ht="42.75" x14ac:dyDescent="0.35">
      <c r="B6" s="90" t="s">
        <v>370</v>
      </c>
      <c r="C6" s="90" t="s">
        <v>371</v>
      </c>
      <c r="D6" s="90" t="s">
        <v>657</v>
      </c>
      <c r="E6" s="90" t="s">
        <v>373</v>
      </c>
      <c r="F6" s="105" t="s">
        <v>658</v>
      </c>
      <c r="G6" s="105" t="s">
        <v>659</v>
      </c>
      <c r="H6" s="105" t="s">
        <v>660</v>
      </c>
      <c r="I6" s="105" t="s">
        <v>661</v>
      </c>
      <c r="J6" s="105" t="s">
        <v>662</v>
      </c>
      <c r="K6" s="105" t="s">
        <v>663</v>
      </c>
      <c r="L6" s="106" t="s">
        <v>640</v>
      </c>
      <c r="M6" s="110" t="s">
        <v>667</v>
      </c>
    </row>
    <row r="7" spans="2:13" x14ac:dyDescent="0.35">
      <c r="B7" s="181" t="s">
        <v>362</v>
      </c>
      <c r="C7" s="45" t="s">
        <v>379</v>
      </c>
      <c r="D7" s="44">
        <f>Threats!$D7</f>
        <v>1</v>
      </c>
      <c r="E7" s="91" t="s">
        <v>421</v>
      </c>
      <c r="F7" s="91" t="s">
        <v>15</v>
      </c>
      <c r="G7" s="91" t="s">
        <v>15</v>
      </c>
      <c r="H7" s="91"/>
      <c r="I7" s="91"/>
      <c r="J7" s="91"/>
      <c r="K7" s="91"/>
      <c r="L7" s="107">
        <f>'Risk calculation'!$G$168</f>
        <v>0</v>
      </c>
      <c r="M7" s="92"/>
    </row>
    <row r="8" spans="2:13" x14ac:dyDescent="0.35">
      <c r="B8" s="182"/>
      <c r="C8" s="45" t="s">
        <v>380</v>
      </c>
      <c r="D8" s="44">
        <f>Threats!$D8</f>
        <v>1</v>
      </c>
      <c r="E8" s="44" t="s">
        <v>422</v>
      </c>
      <c r="F8" s="44" t="s">
        <v>15</v>
      </c>
      <c r="G8" s="44" t="s">
        <v>15</v>
      </c>
      <c r="H8" s="44"/>
      <c r="I8" s="44"/>
      <c r="J8" s="44"/>
      <c r="K8" s="44"/>
      <c r="L8" s="107">
        <f>'Risk calculation'!$H$168</f>
        <v>0</v>
      </c>
      <c r="M8" s="92"/>
    </row>
    <row r="9" spans="2:13" ht="26.25" x14ac:dyDescent="0.35">
      <c r="B9" s="182"/>
      <c r="C9" s="45" t="s">
        <v>381</v>
      </c>
      <c r="D9" s="44">
        <f>Threats!$D9</f>
        <v>1</v>
      </c>
      <c r="E9" s="44" t="s">
        <v>422</v>
      </c>
      <c r="F9" s="44" t="s">
        <v>15</v>
      </c>
      <c r="G9" s="44" t="s">
        <v>15</v>
      </c>
      <c r="H9" s="44"/>
      <c r="I9" s="44"/>
      <c r="J9" s="44"/>
      <c r="K9" s="44"/>
      <c r="L9" s="107">
        <f>'Risk calculation'!$I$168</f>
        <v>0</v>
      </c>
      <c r="M9" s="92"/>
    </row>
    <row r="10" spans="2:13" ht="39.4" x14ac:dyDescent="0.35">
      <c r="B10" s="182"/>
      <c r="C10" s="45" t="s">
        <v>382</v>
      </c>
      <c r="D10" s="44">
        <f>Threats!$D10</f>
        <v>1</v>
      </c>
      <c r="E10" s="91" t="s">
        <v>422</v>
      </c>
      <c r="F10" s="91" t="s">
        <v>15</v>
      </c>
      <c r="G10" s="91" t="s">
        <v>15</v>
      </c>
      <c r="H10" s="91"/>
      <c r="I10" s="91"/>
      <c r="J10" s="91"/>
      <c r="K10" s="91"/>
      <c r="L10" s="107">
        <f>'Risk calculation'!$J$168</f>
        <v>0</v>
      </c>
      <c r="M10" s="92"/>
    </row>
    <row r="11" spans="2:13" ht="26.25" x14ac:dyDescent="0.35">
      <c r="B11" s="182"/>
      <c r="C11" s="45" t="s">
        <v>598</v>
      </c>
      <c r="D11" s="44">
        <f>Threats!$D11</f>
        <v>1</v>
      </c>
      <c r="E11" s="44" t="s">
        <v>422</v>
      </c>
      <c r="F11" s="44" t="s">
        <v>15</v>
      </c>
      <c r="G11" s="44" t="s">
        <v>15</v>
      </c>
      <c r="H11" s="44"/>
      <c r="I11" s="44"/>
      <c r="J11" s="44"/>
      <c r="K11" s="44"/>
      <c r="L11" s="107">
        <f>'Risk calculation'!$K$168</f>
        <v>0</v>
      </c>
      <c r="M11" s="92"/>
    </row>
    <row r="12" spans="2:13" ht="26.25" x14ac:dyDescent="0.35">
      <c r="B12" s="181" t="s">
        <v>363</v>
      </c>
      <c r="C12" s="45" t="s">
        <v>383</v>
      </c>
      <c r="D12" s="44">
        <f>Threats!$D12</f>
        <v>1</v>
      </c>
      <c r="E12" s="44" t="s">
        <v>422</v>
      </c>
      <c r="F12" s="44" t="s">
        <v>15</v>
      </c>
      <c r="G12" s="44" t="s">
        <v>15</v>
      </c>
      <c r="H12" s="44"/>
      <c r="I12" s="44"/>
      <c r="J12" s="44"/>
      <c r="K12" s="44"/>
      <c r="L12" s="107">
        <f>'Risk calculation'!$L$168</f>
        <v>0</v>
      </c>
      <c r="M12" s="92"/>
    </row>
    <row r="13" spans="2:13" ht="26.25" x14ac:dyDescent="0.35">
      <c r="B13" s="182"/>
      <c r="C13" s="45" t="s">
        <v>384</v>
      </c>
      <c r="D13" s="44">
        <f>Threats!$D13</f>
        <v>1</v>
      </c>
      <c r="E13" s="44" t="s">
        <v>422</v>
      </c>
      <c r="F13" s="44" t="s">
        <v>15</v>
      </c>
      <c r="G13" s="44" t="s">
        <v>15</v>
      </c>
      <c r="H13" s="44"/>
      <c r="I13" s="44"/>
      <c r="J13" s="44"/>
      <c r="K13" s="44"/>
      <c r="L13" s="107">
        <f>'Risk calculation'!$M$168</f>
        <v>0</v>
      </c>
      <c r="M13" s="92"/>
    </row>
    <row r="14" spans="2:13" x14ac:dyDescent="0.35">
      <c r="B14" s="182"/>
      <c r="C14" s="45" t="s">
        <v>385</v>
      </c>
      <c r="D14" s="44">
        <f>Threats!$D14</f>
        <v>1</v>
      </c>
      <c r="E14" s="91" t="s">
        <v>422</v>
      </c>
      <c r="F14" s="91" t="s">
        <v>15</v>
      </c>
      <c r="G14" s="91" t="s">
        <v>15</v>
      </c>
      <c r="H14" s="91"/>
      <c r="I14" s="91"/>
      <c r="J14" s="91"/>
      <c r="K14" s="91"/>
      <c r="L14" s="107">
        <f>'Risk calculation'!$N$168</f>
        <v>0</v>
      </c>
      <c r="M14" s="92"/>
    </row>
    <row r="15" spans="2:13" ht="26.25" x14ac:dyDescent="0.35">
      <c r="B15" s="181" t="s">
        <v>364</v>
      </c>
      <c r="C15" s="45" t="s">
        <v>386</v>
      </c>
      <c r="D15" s="44">
        <f>Threats!$D15</f>
        <v>2</v>
      </c>
      <c r="E15" s="44" t="s">
        <v>422</v>
      </c>
      <c r="F15" s="44" t="s">
        <v>15</v>
      </c>
      <c r="G15" s="44" t="s">
        <v>15</v>
      </c>
      <c r="H15" s="44"/>
      <c r="I15" s="44"/>
      <c r="J15" s="44"/>
      <c r="K15" s="44"/>
      <c r="L15" s="107">
        <f>'Risk calculation'!$O$168</f>
        <v>0</v>
      </c>
      <c r="M15" s="92"/>
    </row>
    <row r="16" spans="2:13" ht="26.25" x14ac:dyDescent="0.35">
      <c r="B16" s="182"/>
      <c r="C16" s="45" t="s">
        <v>387</v>
      </c>
      <c r="D16" s="44">
        <f>Threats!$D16</f>
        <v>2</v>
      </c>
      <c r="E16" s="91" t="s">
        <v>422</v>
      </c>
      <c r="F16" s="91" t="s">
        <v>15</v>
      </c>
      <c r="G16" s="91" t="s">
        <v>15</v>
      </c>
      <c r="H16" s="91"/>
      <c r="I16" s="91"/>
      <c r="J16" s="91"/>
      <c r="K16" s="91"/>
      <c r="L16" s="107">
        <f>'Risk calculation'!$P$168</f>
        <v>0</v>
      </c>
      <c r="M16" s="92"/>
    </row>
    <row r="17" spans="2:13" ht="26.25" x14ac:dyDescent="0.35">
      <c r="B17" s="182"/>
      <c r="C17" s="45" t="s">
        <v>388</v>
      </c>
      <c r="D17" s="44">
        <f>Threats!$D17</f>
        <v>2</v>
      </c>
      <c r="E17" s="44" t="s">
        <v>423</v>
      </c>
      <c r="F17" s="44" t="s">
        <v>15</v>
      </c>
      <c r="G17" s="44" t="s">
        <v>15</v>
      </c>
      <c r="H17" s="44" t="s">
        <v>15</v>
      </c>
      <c r="I17" s="44"/>
      <c r="J17" s="44" t="s">
        <v>15</v>
      </c>
      <c r="K17" s="44"/>
      <c r="L17" s="107">
        <f>'Risk calculation'!$Q$168</f>
        <v>0</v>
      </c>
      <c r="M17" s="92"/>
    </row>
    <row r="18" spans="2:13" ht="26.25" x14ac:dyDescent="0.35">
      <c r="B18" s="182"/>
      <c r="C18" s="45" t="s">
        <v>389</v>
      </c>
      <c r="D18" s="44">
        <f>Threats!$D18</f>
        <v>2</v>
      </c>
      <c r="E18" s="44" t="s">
        <v>421</v>
      </c>
      <c r="F18" s="44"/>
      <c r="G18" s="44" t="s">
        <v>15</v>
      </c>
      <c r="H18" s="44"/>
      <c r="I18" s="44" t="s">
        <v>15</v>
      </c>
      <c r="J18" s="44" t="s">
        <v>15</v>
      </c>
      <c r="K18" s="44"/>
      <c r="L18" s="107">
        <f>'Risk calculation'!$R$168</f>
        <v>0</v>
      </c>
      <c r="M18" s="92"/>
    </row>
    <row r="19" spans="2:13" ht="39.4" x14ac:dyDescent="0.35">
      <c r="B19" s="182"/>
      <c r="C19" s="45" t="s">
        <v>390</v>
      </c>
      <c r="D19" s="44">
        <f>Threats!$D19</f>
        <v>2</v>
      </c>
      <c r="E19" s="44" t="s">
        <v>422</v>
      </c>
      <c r="F19" s="44"/>
      <c r="G19" s="44" t="s">
        <v>15</v>
      </c>
      <c r="H19" s="44"/>
      <c r="I19" s="44" t="s">
        <v>15</v>
      </c>
      <c r="J19" s="44" t="s">
        <v>15</v>
      </c>
      <c r="K19" s="44"/>
      <c r="L19" s="107">
        <f>'Risk calculation'!$S$168</f>
        <v>0</v>
      </c>
      <c r="M19" s="92"/>
    </row>
    <row r="20" spans="2:13" x14ac:dyDescent="0.35">
      <c r="B20" s="182"/>
      <c r="C20" s="45" t="s">
        <v>391</v>
      </c>
      <c r="D20" s="44">
        <f>Threats!$D20</f>
        <v>2</v>
      </c>
      <c r="E20" s="44" t="s">
        <v>422</v>
      </c>
      <c r="F20" s="108"/>
      <c r="G20" s="108"/>
      <c r="H20" s="108"/>
      <c r="I20" s="108"/>
      <c r="J20" s="108"/>
      <c r="K20" s="108"/>
      <c r="L20" s="107"/>
      <c r="M20" s="92"/>
    </row>
    <row r="21" spans="2:13" ht="78.75" x14ac:dyDescent="0.35">
      <c r="B21" s="182"/>
      <c r="C21" s="45" t="s">
        <v>392</v>
      </c>
      <c r="D21" s="44">
        <f>Threats!$D21</f>
        <v>2</v>
      </c>
      <c r="E21" s="44" t="s">
        <v>422</v>
      </c>
      <c r="F21" s="44"/>
      <c r="G21" s="44" t="s">
        <v>15</v>
      </c>
      <c r="H21" s="44"/>
      <c r="I21" s="44"/>
      <c r="J21" s="44"/>
      <c r="K21" s="44"/>
      <c r="L21" s="107">
        <f>'Risk calculation'!$U$168</f>
        <v>0</v>
      </c>
      <c r="M21" s="93"/>
    </row>
    <row r="22" spans="2:13" ht="26.25" x14ac:dyDescent="0.35">
      <c r="B22" s="182"/>
      <c r="C22" s="45" t="s">
        <v>393</v>
      </c>
      <c r="D22" s="44">
        <f>Threats!$D22</f>
        <v>2</v>
      </c>
      <c r="E22" s="44" t="s">
        <v>422</v>
      </c>
      <c r="F22" s="108"/>
      <c r="G22" s="108"/>
      <c r="H22" s="108"/>
      <c r="I22" s="108"/>
      <c r="J22" s="108"/>
      <c r="K22" s="108"/>
      <c r="L22" s="107"/>
      <c r="M22" s="93"/>
    </row>
    <row r="23" spans="2:13" ht="39.4" x14ac:dyDescent="0.35">
      <c r="B23" s="143" t="s">
        <v>365</v>
      </c>
      <c r="C23" s="45" t="s">
        <v>394</v>
      </c>
      <c r="D23" s="44">
        <f>Threats!$D23</f>
        <v>2</v>
      </c>
      <c r="E23" s="44" t="s">
        <v>421</v>
      </c>
      <c r="F23" s="44" t="s">
        <v>15</v>
      </c>
      <c r="G23" s="44" t="s">
        <v>15</v>
      </c>
      <c r="H23" s="44" t="s">
        <v>15</v>
      </c>
      <c r="I23" s="44"/>
      <c r="J23" s="44"/>
      <c r="K23" s="44"/>
      <c r="L23" s="107">
        <f>'Risk calculation'!$W$168</f>
        <v>0</v>
      </c>
      <c r="M23" s="92"/>
    </row>
    <row r="24" spans="2:13" ht="26.25" x14ac:dyDescent="0.35">
      <c r="B24" s="181" t="s">
        <v>366</v>
      </c>
      <c r="C24" s="45" t="s">
        <v>395</v>
      </c>
      <c r="D24" s="44">
        <f>Threats!$D24</f>
        <v>2</v>
      </c>
      <c r="E24" s="44" t="s">
        <v>424</v>
      </c>
      <c r="F24" s="44"/>
      <c r="G24" s="44"/>
      <c r="H24" s="44"/>
      <c r="I24" s="44"/>
      <c r="J24" s="44" t="s">
        <v>15</v>
      </c>
      <c r="K24" s="44"/>
      <c r="L24" s="107">
        <f>'Risk calculation'!$X$168</f>
        <v>0</v>
      </c>
      <c r="M24" s="92"/>
    </row>
    <row r="25" spans="2:13" x14ac:dyDescent="0.35">
      <c r="B25" s="182"/>
      <c r="C25" s="45" t="s">
        <v>396</v>
      </c>
      <c r="D25" s="44">
        <f>Threats!$D25</f>
        <v>2</v>
      </c>
      <c r="E25" s="91" t="s">
        <v>424</v>
      </c>
      <c r="F25" s="91" t="s">
        <v>15</v>
      </c>
      <c r="G25" s="91" t="s">
        <v>15</v>
      </c>
      <c r="H25" s="91"/>
      <c r="I25" s="91"/>
      <c r="J25" s="91" t="s">
        <v>15</v>
      </c>
      <c r="K25" s="91" t="s">
        <v>15</v>
      </c>
      <c r="L25" s="107">
        <f>'Risk calculation'!$Y$168</f>
        <v>0</v>
      </c>
      <c r="M25" s="92"/>
    </row>
    <row r="26" spans="2:13" ht="26.25" x14ac:dyDescent="0.35">
      <c r="B26" s="182"/>
      <c r="C26" s="45" t="s">
        <v>397</v>
      </c>
      <c r="D26" s="44">
        <f>Threats!$D26</f>
        <v>2</v>
      </c>
      <c r="E26" s="91" t="s">
        <v>425</v>
      </c>
      <c r="F26" s="91" t="s">
        <v>15</v>
      </c>
      <c r="G26" s="91" t="s">
        <v>15</v>
      </c>
      <c r="H26" s="91"/>
      <c r="I26" s="91" t="s">
        <v>15</v>
      </c>
      <c r="J26" s="91"/>
      <c r="K26" s="91" t="s">
        <v>15</v>
      </c>
      <c r="L26" s="107">
        <f>'Risk calculation'!$Z$168</f>
        <v>0</v>
      </c>
      <c r="M26" s="92"/>
    </row>
    <row r="27" spans="2:13" ht="26.25" x14ac:dyDescent="0.35">
      <c r="B27" s="182"/>
      <c r="C27" s="45" t="s">
        <v>398</v>
      </c>
      <c r="D27" s="44">
        <f>Threats!$D27</f>
        <v>2</v>
      </c>
      <c r="E27" s="91" t="s">
        <v>424</v>
      </c>
      <c r="F27" s="91"/>
      <c r="G27" s="91"/>
      <c r="H27" s="91"/>
      <c r="I27" s="91" t="s">
        <v>15</v>
      </c>
      <c r="J27" s="91"/>
      <c r="K27" s="91" t="s">
        <v>15</v>
      </c>
      <c r="L27" s="107">
        <f>'Risk calculation'!$AA$168</f>
        <v>0</v>
      </c>
      <c r="M27" s="92"/>
    </row>
    <row r="28" spans="2:13" ht="26.25" x14ac:dyDescent="0.35">
      <c r="B28" s="182"/>
      <c r="C28" s="45" t="s">
        <v>399</v>
      </c>
      <c r="D28" s="44">
        <f>Threats!$D28</f>
        <v>2</v>
      </c>
      <c r="E28" s="91" t="s">
        <v>424</v>
      </c>
      <c r="F28" s="91"/>
      <c r="G28" s="91"/>
      <c r="H28" s="91"/>
      <c r="I28" s="91" t="s">
        <v>15</v>
      </c>
      <c r="J28" s="91"/>
      <c r="K28" s="91"/>
      <c r="L28" s="107">
        <f>'Risk calculation'!$AB$168</f>
        <v>0</v>
      </c>
      <c r="M28" s="92"/>
    </row>
    <row r="29" spans="2:13" ht="26.25" x14ac:dyDescent="0.35">
      <c r="B29" s="182"/>
      <c r="C29" s="45" t="s">
        <v>400</v>
      </c>
      <c r="D29" s="44">
        <f>Threats!$D29</f>
        <v>2</v>
      </c>
      <c r="E29" s="91" t="s">
        <v>0</v>
      </c>
      <c r="F29" s="108"/>
      <c r="G29" s="108"/>
      <c r="H29" s="108"/>
      <c r="I29" s="108"/>
      <c r="J29" s="108"/>
      <c r="K29" s="108"/>
      <c r="L29" s="107"/>
      <c r="M29" s="92"/>
    </row>
    <row r="30" spans="2:13" x14ac:dyDescent="0.35">
      <c r="B30" s="182"/>
      <c r="C30" s="45" t="s">
        <v>401</v>
      </c>
      <c r="D30" s="44">
        <f>Threats!$D30</f>
        <v>2</v>
      </c>
      <c r="E30" s="44" t="s">
        <v>423</v>
      </c>
      <c r="F30" s="44"/>
      <c r="G30" s="44" t="s">
        <v>15</v>
      </c>
      <c r="H30" s="44" t="s">
        <v>15</v>
      </c>
      <c r="I30" s="44" t="s">
        <v>15</v>
      </c>
      <c r="J30" s="44" t="s">
        <v>15</v>
      </c>
      <c r="K30" s="44"/>
      <c r="L30" s="107">
        <f>'Risk calculation'!$AD$168</f>
        <v>0</v>
      </c>
      <c r="M30" s="92"/>
    </row>
    <row r="31" spans="2:13" x14ac:dyDescent="0.35">
      <c r="B31" s="182"/>
      <c r="C31" s="45" t="s">
        <v>402</v>
      </c>
      <c r="D31" s="44">
        <f>Threats!$D31</f>
        <v>2</v>
      </c>
      <c r="E31" s="44" t="s">
        <v>0</v>
      </c>
      <c r="F31" s="108"/>
      <c r="G31" s="108"/>
      <c r="H31" s="108"/>
      <c r="I31" s="108"/>
      <c r="J31" s="108"/>
      <c r="K31" s="108"/>
      <c r="L31" s="107"/>
      <c r="M31" s="93"/>
    </row>
    <row r="32" spans="2:13" ht="26.25" x14ac:dyDescent="0.35">
      <c r="B32" s="181" t="s">
        <v>367</v>
      </c>
      <c r="C32" s="45" t="s">
        <v>403</v>
      </c>
      <c r="D32" s="44">
        <f>Threats!$D32</f>
        <v>2</v>
      </c>
      <c r="E32" s="44" t="s">
        <v>421</v>
      </c>
      <c r="F32" s="44" t="s">
        <v>15</v>
      </c>
      <c r="G32" s="44" t="s">
        <v>15</v>
      </c>
      <c r="H32" s="44" t="s">
        <v>15</v>
      </c>
      <c r="I32" s="44"/>
      <c r="J32" s="44"/>
      <c r="K32" s="44" t="s">
        <v>15</v>
      </c>
      <c r="L32" s="107">
        <f>'Risk calculation'!$AF$168</f>
        <v>0</v>
      </c>
      <c r="M32" s="92"/>
    </row>
    <row r="33" spans="2:13" x14ac:dyDescent="0.35">
      <c r="B33" s="182"/>
      <c r="C33" s="45" t="s">
        <v>404</v>
      </c>
      <c r="D33" s="44">
        <f>Threats!$D33</f>
        <v>2</v>
      </c>
      <c r="E33" s="44" t="s">
        <v>421</v>
      </c>
      <c r="F33" s="108"/>
      <c r="G33" s="108"/>
      <c r="H33" s="108"/>
      <c r="I33" s="108"/>
      <c r="J33" s="108"/>
      <c r="K33" s="108"/>
      <c r="L33" s="107"/>
      <c r="M33" s="92"/>
    </row>
    <row r="34" spans="2:13" ht="26.25" x14ac:dyDescent="0.35">
      <c r="B34" s="182"/>
      <c r="C34" s="45" t="s">
        <v>405</v>
      </c>
      <c r="D34" s="44">
        <f>Threats!$D34</f>
        <v>2</v>
      </c>
      <c r="E34" s="44" t="s">
        <v>423</v>
      </c>
      <c r="F34" s="44" t="s">
        <v>15</v>
      </c>
      <c r="G34" s="44" t="s">
        <v>15</v>
      </c>
      <c r="H34" s="44" t="s">
        <v>15</v>
      </c>
      <c r="I34" s="44" t="s">
        <v>15</v>
      </c>
      <c r="J34" s="44" t="s">
        <v>15</v>
      </c>
      <c r="K34" s="44" t="s">
        <v>15</v>
      </c>
      <c r="L34" s="107">
        <f>'Risk calculation'!$AH$168</f>
        <v>0</v>
      </c>
      <c r="M34" s="92"/>
    </row>
    <row r="35" spans="2:13" ht="26.25" x14ac:dyDescent="0.35">
      <c r="B35" s="182"/>
      <c r="C35" s="45" t="s">
        <v>406</v>
      </c>
      <c r="D35" s="44">
        <f>Threats!$D35</f>
        <v>2</v>
      </c>
      <c r="E35" s="44" t="s">
        <v>423</v>
      </c>
      <c r="F35" s="44" t="s">
        <v>15</v>
      </c>
      <c r="G35" s="44" t="s">
        <v>15</v>
      </c>
      <c r="H35" s="44" t="s">
        <v>15</v>
      </c>
      <c r="I35" s="44" t="s">
        <v>15</v>
      </c>
      <c r="J35" s="44" t="s">
        <v>15</v>
      </c>
      <c r="K35" s="44" t="s">
        <v>15</v>
      </c>
      <c r="L35" s="107">
        <f>'Risk calculation'!$AI$168</f>
        <v>0</v>
      </c>
      <c r="M35" s="92"/>
    </row>
    <row r="36" spans="2:13" ht="26.25" x14ac:dyDescent="0.35">
      <c r="B36" s="182"/>
      <c r="C36" s="45" t="s">
        <v>407</v>
      </c>
      <c r="D36" s="44">
        <f>Threats!$D36</f>
        <v>3</v>
      </c>
      <c r="E36" s="44" t="s">
        <v>423</v>
      </c>
      <c r="F36" s="44" t="s">
        <v>15</v>
      </c>
      <c r="G36" s="44" t="s">
        <v>15</v>
      </c>
      <c r="H36" s="44" t="s">
        <v>15</v>
      </c>
      <c r="I36" s="44" t="s">
        <v>15</v>
      </c>
      <c r="J36" s="44" t="s">
        <v>15</v>
      </c>
      <c r="K36" s="44" t="s">
        <v>15</v>
      </c>
      <c r="L36" s="107">
        <f>'Risk calculation'!$AJ$168</f>
        <v>0</v>
      </c>
      <c r="M36" s="92"/>
    </row>
    <row r="37" spans="2:13" ht="26.25" x14ac:dyDescent="0.35">
      <c r="B37" s="182"/>
      <c r="C37" s="45" t="s">
        <v>408</v>
      </c>
      <c r="D37" s="44">
        <f>Threats!$D37</f>
        <v>2</v>
      </c>
      <c r="E37" s="44" t="s">
        <v>421</v>
      </c>
      <c r="F37" s="44" t="s">
        <v>15</v>
      </c>
      <c r="G37" s="44" t="s">
        <v>15</v>
      </c>
      <c r="H37" s="44" t="s">
        <v>15</v>
      </c>
      <c r="I37" s="44" t="s">
        <v>15</v>
      </c>
      <c r="J37" s="44" t="s">
        <v>15</v>
      </c>
      <c r="K37" s="44" t="s">
        <v>15</v>
      </c>
      <c r="L37" s="107">
        <f>'Risk calculation'!$AK$168</f>
        <v>0</v>
      </c>
      <c r="M37" s="92"/>
    </row>
    <row r="38" spans="2:13" ht="26.25" x14ac:dyDescent="0.35">
      <c r="B38" s="184" t="s">
        <v>368</v>
      </c>
      <c r="C38" s="45" t="s">
        <v>409</v>
      </c>
      <c r="D38" s="44">
        <f>Threats!$D38</f>
        <v>2</v>
      </c>
      <c r="E38" s="44" t="s">
        <v>423</v>
      </c>
      <c r="F38" s="44" t="s">
        <v>15</v>
      </c>
      <c r="G38" s="44" t="s">
        <v>15</v>
      </c>
      <c r="H38" s="44" t="s">
        <v>15</v>
      </c>
      <c r="I38" s="44" t="s">
        <v>15</v>
      </c>
      <c r="J38" s="44" t="s">
        <v>15</v>
      </c>
      <c r="K38" s="44" t="s">
        <v>15</v>
      </c>
      <c r="L38" s="107">
        <f>'Risk calculation'!$AL$168</f>
        <v>0</v>
      </c>
      <c r="M38" s="93"/>
    </row>
    <row r="39" spans="2:13" ht="39.4" x14ac:dyDescent="0.35">
      <c r="B39" s="185"/>
      <c r="C39" s="45" t="s">
        <v>410</v>
      </c>
      <c r="D39" s="44">
        <f>Threats!$D39</f>
        <v>2</v>
      </c>
      <c r="E39" s="44" t="s">
        <v>423</v>
      </c>
      <c r="F39" s="108"/>
      <c r="G39" s="108"/>
      <c r="H39" s="108"/>
      <c r="I39" s="108"/>
      <c r="J39" s="108"/>
      <c r="K39" s="108"/>
      <c r="L39" s="107"/>
      <c r="M39" s="92"/>
    </row>
    <row r="40" spans="2:13" ht="26.25" x14ac:dyDescent="0.35">
      <c r="B40" s="185"/>
      <c r="C40" s="45" t="s">
        <v>411</v>
      </c>
      <c r="D40" s="44">
        <f>Threats!$D40</f>
        <v>2</v>
      </c>
      <c r="E40" s="44" t="s">
        <v>423</v>
      </c>
      <c r="F40" s="44" t="s">
        <v>15</v>
      </c>
      <c r="G40" s="44" t="s">
        <v>15</v>
      </c>
      <c r="H40" s="44" t="s">
        <v>15</v>
      </c>
      <c r="I40" s="44"/>
      <c r="J40" s="44"/>
      <c r="K40" s="44"/>
      <c r="L40" s="107">
        <f>'Risk calculation'!$AN$168</f>
        <v>0</v>
      </c>
      <c r="M40" s="93"/>
    </row>
    <row r="41" spans="2:13" x14ac:dyDescent="0.35">
      <c r="B41" s="185"/>
      <c r="C41" s="45" t="s">
        <v>412</v>
      </c>
      <c r="D41" s="44">
        <f>Threats!$D41</f>
        <v>3</v>
      </c>
      <c r="E41" s="44" t="s">
        <v>423</v>
      </c>
      <c r="F41" s="44" t="s">
        <v>15</v>
      </c>
      <c r="G41" s="44" t="s">
        <v>15</v>
      </c>
      <c r="H41" s="44" t="s">
        <v>15</v>
      </c>
      <c r="I41" s="44" t="s">
        <v>15</v>
      </c>
      <c r="J41" s="44"/>
      <c r="K41" s="44" t="s">
        <v>15</v>
      </c>
      <c r="L41" s="107">
        <f>'Risk calculation'!$AO$168</f>
        <v>0</v>
      </c>
      <c r="M41" s="92"/>
    </row>
    <row r="42" spans="2:13" ht="39.4" x14ac:dyDescent="0.35">
      <c r="B42" s="185"/>
      <c r="C42" s="45" t="s">
        <v>413</v>
      </c>
      <c r="D42" s="44">
        <f>Threats!$D42</f>
        <v>3</v>
      </c>
      <c r="E42" s="44" t="s">
        <v>423</v>
      </c>
      <c r="F42" s="44" t="s">
        <v>15</v>
      </c>
      <c r="G42" s="44" t="s">
        <v>15</v>
      </c>
      <c r="H42" s="44" t="s">
        <v>15</v>
      </c>
      <c r="I42" s="44" t="s">
        <v>15</v>
      </c>
      <c r="J42" s="44" t="s">
        <v>15</v>
      </c>
      <c r="K42" s="44" t="s">
        <v>15</v>
      </c>
      <c r="L42" s="107">
        <f>'Risk calculation'!$AP$168</f>
        <v>0</v>
      </c>
      <c r="M42" s="92"/>
    </row>
    <row r="43" spans="2:13" ht="39.4" x14ac:dyDescent="0.35">
      <c r="B43" s="185"/>
      <c r="C43" s="45" t="s">
        <v>414</v>
      </c>
      <c r="D43" s="44">
        <f>Threats!$D43</f>
        <v>2</v>
      </c>
      <c r="E43" s="44" t="s">
        <v>423</v>
      </c>
      <c r="F43" s="44" t="s">
        <v>15</v>
      </c>
      <c r="G43" s="44" t="s">
        <v>15</v>
      </c>
      <c r="H43" s="44" t="s">
        <v>15</v>
      </c>
      <c r="I43" s="44" t="s">
        <v>15</v>
      </c>
      <c r="J43" s="44" t="s">
        <v>15</v>
      </c>
      <c r="K43" s="44" t="s">
        <v>15</v>
      </c>
      <c r="L43" s="107">
        <f>'Risk calculation'!$AQ$168</f>
        <v>0</v>
      </c>
      <c r="M43" s="92"/>
    </row>
    <row r="44" spans="2:13" ht="26.25" x14ac:dyDescent="0.35">
      <c r="B44" s="186"/>
      <c r="C44" s="45" t="s">
        <v>415</v>
      </c>
      <c r="D44" s="44">
        <f>Threats!$D44</f>
        <v>2</v>
      </c>
      <c r="E44" s="44" t="s">
        <v>421</v>
      </c>
      <c r="F44" s="91" t="s">
        <v>15</v>
      </c>
      <c r="G44" s="91" t="s">
        <v>15</v>
      </c>
      <c r="H44" s="91" t="s">
        <v>15</v>
      </c>
      <c r="I44" s="91" t="s">
        <v>15</v>
      </c>
      <c r="J44" s="91"/>
      <c r="K44" s="91"/>
      <c r="L44" s="107">
        <f>'Risk calculation'!$AR$168</f>
        <v>0</v>
      </c>
      <c r="M44" s="117"/>
    </row>
    <row r="45" spans="2:13" ht="13.15" customHeight="1" x14ac:dyDescent="0.35">
      <c r="B45" s="181" t="s">
        <v>369</v>
      </c>
      <c r="C45" s="45" t="s">
        <v>416</v>
      </c>
      <c r="D45" s="44">
        <f>Threats!$D45</f>
        <v>2</v>
      </c>
      <c r="E45" s="44" t="s">
        <v>423</v>
      </c>
      <c r="F45" s="44" t="s">
        <v>15</v>
      </c>
      <c r="G45" s="44" t="s">
        <v>15</v>
      </c>
      <c r="H45" s="44" t="s">
        <v>15</v>
      </c>
      <c r="I45" s="44" t="s">
        <v>15</v>
      </c>
      <c r="J45" s="44" t="s">
        <v>15</v>
      </c>
      <c r="K45" s="44" t="s">
        <v>15</v>
      </c>
      <c r="L45" s="107">
        <f>'Risk calculation'!$AS$168</f>
        <v>0</v>
      </c>
      <c r="M45" s="93"/>
    </row>
    <row r="46" spans="2:13" ht="52.5" x14ac:dyDescent="0.35">
      <c r="B46" s="182"/>
      <c r="C46" s="45" t="s">
        <v>417</v>
      </c>
      <c r="D46" s="44">
        <f>Threats!$D46</f>
        <v>2</v>
      </c>
      <c r="E46" s="44" t="s">
        <v>423</v>
      </c>
      <c r="F46" s="44" t="s">
        <v>15</v>
      </c>
      <c r="G46" s="44" t="s">
        <v>15</v>
      </c>
      <c r="H46" s="44" t="s">
        <v>15</v>
      </c>
      <c r="I46" s="44" t="s">
        <v>15</v>
      </c>
      <c r="J46" s="44" t="s">
        <v>15</v>
      </c>
      <c r="K46" s="44" t="s">
        <v>15</v>
      </c>
      <c r="L46" s="107">
        <f>'Risk calculation'!$AT$168</f>
        <v>0</v>
      </c>
      <c r="M46" s="92"/>
    </row>
    <row r="47" spans="2:13" ht="26.25" x14ac:dyDescent="0.35">
      <c r="B47" s="182"/>
      <c r="C47" s="45" t="s">
        <v>418</v>
      </c>
      <c r="D47" s="44">
        <f>Threats!$D47</f>
        <v>2</v>
      </c>
      <c r="E47" s="44" t="s">
        <v>421</v>
      </c>
      <c r="F47" s="44" t="s">
        <v>15</v>
      </c>
      <c r="G47" s="44" t="s">
        <v>15</v>
      </c>
      <c r="H47" s="44"/>
      <c r="I47" s="44"/>
      <c r="J47" s="44"/>
      <c r="K47" s="44"/>
      <c r="L47" s="107">
        <f>'Risk calculation'!$AU$168</f>
        <v>0</v>
      </c>
      <c r="M47" s="92"/>
    </row>
    <row r="48" spans="2:13" ht="26.25" x14ac:dyDescent="0.35">
      <c r="B48" s="182"/>
      <c r="C48" s="45" t="s">
        <v>419</v>
      </c>
      <c r="D48" s="44">
        <f>Threats!$D48</f>
        <v>2</v>
      </c>
      <c r="E48" s="44" t="s">
        <v>423</v>
      </c>
      <c r="F48" s="44" t="s">
        <v>15</v>
      </c>
      <c r="G48" s="44" t="s">
        <v>15</v>
      </c>
      <c r="H48" s="44" t="s">
        <v>15</v>
      </c>
      <c r="I48" s="44" t="s">
        <v>15</v>
      </c>
      <c r="J48" s="44" t="s">
        <v>15</v>
      </c>
      <c r="K48" s="44" t="s">
        <v>15</v>
      </c>
      <c r="L48" s="107">
        <f>'Risk calculation'!$AV$168</f>
        <v>0</v>
      </c>
      <c r="M48" s="92"/>
    </row>
    <row r="49" spans="2:13" ht="13.5" thickBot="1" x14ac:dyDescent="0.4">
      <c r="B49" s="182"/>
      <c r="C49" s="45" t="s">
        <v>420</v>
      </c>
      <c r="D49" s="44">
        <f>Threats!$D49</f>
        <v>2</v>
      </c>
      <c r="E49" s="44" t="s">
        <v>423</v>
      </c>
      <c r="F49" s="109"/>
      <c r="G49" s="109"/>
      <c r="H49" s="109" t="s">
        <v>15</v>
      </c>
      <c r="I49" s="109" t="s">
        <v>15</v>
      </c>
      <c r="J49" s="109"/>
      <c r="K49" s="109"/>
      <c r="L49" s="107">
        <f>'Risk calculation'!$AW$168</f>
        <v>0</v>
      </c>
      <c r="M49" s="92"/>
    </row>
  </sheetData>
  <mergeCells count="8">
    <mergeCell ref="B38:B44"/>
    <mergeCell ref="B45:B49"/>
    <mergeCell ref="F5:K5"/>
    <mergeCell ref="B7:B11"/>
    <mergeCell ref="B12:B14"/>
    <mergeCell ref="B15:B22"/>
    <mergeCell ref="B24:B31"/>
    <mergeCell ref="B32:B37"/>
  </mergeCells>
  <conditionalFormatting sqref="L7:L19">
    <cfRule type="cellIs" dxfId="60" priority="57" operator="equal">
      <formula>0</formula>
    </cfRule>
    <cfRule type="cellIs" dxfId="59" priority="58" operator="greaterThan">
      <formula>39</formula>
    </cfRule>
    <cfRule type="cellIs" dxfId="58" priority="59" operator="between">
      <formula>21</formula>
      <formula>40</formula>
    </cfRule>
    <cfRule type="cellIs" dxfId="57" priority="60" operator="lessThan">
      <formula>21</formula>
    </cfRule>
  </conditionalFormatting>
  <conditionalFormatting sqref="L21">
    <cfRule type="cellIs" dxfId="56" priority="45" operator="equal">
      <formula>0</formula>
    </cfRule>
    <cfRule type="cellIs" dxfId="55" priority="46" operator="greaterThan">
      <formula>39</formula>
    </cfRule>
    <cfRule type="cellIs" dxfId="54" priority="47" operator="between">
      <formula>21</formula>
      <formula>40</formula>
    </cfRule>
    <cfRule type="cellIs" dxfId="53" priority="48" operator="lessThan">
      <formula>21</formula>
    </cfRule>
  </conditionalFormatting>
  <conditionalFormatting sqref="L23:L28">
    <cfRule type="cellIs" dxfId="52" priority="41" operator="equal">
      <formula>0</formula>
    </cfRule>
    <cfRule type="cellIs" dxfId="51" priority="42" operator="greaterThan">
      <formula>39</formula>
    </cfRule>
    <cfRule type="cellIs" dxfId="50" priority="43" operator="between">
      <formula>21</formula>
      <formula>40</formula>
    </cfRule>
    <cfRule type="cellIs" dxfId="49" priority="44" operator="lessThan">
      <formula>21</formula>
    </cfRule>
  </conditionalFormatting>
  <conditionalFormatting sqref="L30">
    <cfRule type="cellIs" dxfId="48" priority="37" operator="equal">
      <formula>0</formula>
    </cfRule>
    <cfRule type="cellIs" dxfId="47" priority="38" operator="greaterThan">
      <formula>39</formula>
    </cfRule>
    <cfRule type="cellIs" dxfId="46" priority="39" operator="between">
      <formula>21</formula>
      <formula>40</formula>
    </cfRule>
    <cfRule type="cellIs" dxfId="45" priority="40" operator="lessThan">
      <formula>21</formula>
    </cfRule>
  </conditionalFormatting>
  <conditionalFormatting sqref="L32">
    <cfRule type="cellIs" dxfId="44" priority="33" operator="equal">
      <formula>0</formula>
    </cfRule>
    <cfRule type="cellIs" dxfId="43" priority="34" operator="greaterThan">
      <formula>39</formula>
    </cfRule>
    <cfRule type="cellIs" dxfId="42" priority="35" operator="between">
      <formula>21</formula>
      <formula>40</formula>
    </cfRule>
    <cfRule type="cellIs" dxfId="41" priority="36" operator="lessThan">
      <formula>21</formula>
    </cfRule>
  </conditionalFormatting>
  <conditionalFormatting sqref="L34:L38">
    <cfRule type="cellIs" dxfId="40" priority="29" operator="equal">
      <formula>0</formula>
    </cfRule>
    <cfRule type="cellIs" dxfId="39" priority="30" operator="greaterThan">
      <formula>39</formula>
    </cfRule>
    <cfRule type="cellIs" dxfId="38" priority="31" operator="between">
      <formula>21</formula>
      <formula>40</formula>
    </cfRule>
    <cfRule type="cellIs" dxfId="37" priority="32" operator="lessThan">
      <formula>21</formula>
    </cfRule>
  </conditionalFormatting>
  <conditionalFormatting sqref="L40:L49">
    <cfRule type="cellIs" dxfId="36" priority="25" operator="equal">
      <formula>0</formula>
    </cfRule>
    <cfRule type="cellIs" dxfId="35" priority="26" operator="greaterThan">
      <formula>39</formula>
    </cfRule>
    <cfRule type="cellIs" dxfId="34" priority="27" operator="between">
      <formula>21</formula>
      <formula>40</formula>
    </cfRule>
    <cfRule type="cellIs" dxfId="33" priority="28" operator="lessThan">
      <formula>21</formula>
    </cfRule>
  </conditionalFormatting>
  <conditionalFormatting sqref="L39">
    <cfRule type="cellIs" dxfId="32" priority="21" operator="equal">
      <formula>0</formula>
    </cfRule>
    <cfRule type="cellIs" dxfId="31" priority="22" operator="greaterThan">
      <formula>39</formula>
    </cfRule>
    <cfRule type="cellIs" dxfId="30" priority="23" operator="between">
      <formula>21</formula>
      <formula>40</formula>
    </cfRule>
    <cfRule type="cellIs" dxfId="29" priority="24" operator="lessThan">
      <formula>21</formula>
    </cfRule>
  </conditionalFormatting>
  <conditionalFormatting sqref="L33">
    <cfRule type="cellIs" dxfId="28" priority="17" operator="equal">
      <formula>0</formula>
    </cfRule>
    <cfRule type="cellIs" dxfId="27" priority="18" operator="greaterThan">
      <formula>39</formula>
    </cfRule>
    <cfRule type="cellIs" dxfId="26" priority="19" operator="between">
      <formula>21</formula>
      <formula>40</formula>
    </cfRule>
    <cfRule type="cellIs" dxfId="25" priority="20" operator="lessThan">
      <formula>21</formula>
    </cfRule>
  </conditionalFormatting>
  <conditionalFormatting sqref="L31">
    <cfRule type="cellIs" dxfId="24" priority="13" operator="equal">
      <formula>0</formula>
    </cfRule>
    <cfRule type="cellIs" dxfId="23" priority="14" operator="greaterThan">
      <formula>39</formula>
    </cfRule>
    <cfRule type="cellIs" dxfId="22" priority="15" operator="between">
      <formula>21</formula>
      <formula>40</formula>
    </cfRule>
    <cfRule type="cellIs" dxfId="21" priority="16" operator="lessThan">
      <formula>21</formula>
    </cfRule>
  </conditionalFormatting>
  <conditionalFormatting sqref="L29">
    <cfRule type="cellIs" dxfId="20" priority="9" operator="equal">
      <formula>0</formula>
    </cfRule>
    <cfRule type="cellIs" dxfId="19" priority="10" operator="greaterThan">
      <formula>39</formula>
    </cfRule>
    <cfRule type="cellIs" dxfId="18" priority="11" operator="between">
      <formula>21</formula>
      <formula>40</formula>
    </cfRule>
    <cfRule type="cellIs" dxfId="17" priority="12" operator="lessThan">
      <formula>21</formula>
    </cfRule>
  </conditionalFormatting>
  <conditionalFormatting sqref="L22">
    <cfRule type="cellIs" dxfId="16" priority="5" operator="equal">
      <formula>0</formula>
    </cfRule>
    <cfRule type="cellIs" dxfId="15" priority="6" operator="greaterThan">
      <formula>39</formula>
    </cfRule>
    <cfRule type="cellIs" dxfId="14" priority="7" operator="between">
      <formula>21</formula>
      <formula>40</formula>
    </cfRule>
    <cfRule type="cellIs" dxfId="13" priority="8" operator="lessThan">
      <formula>21</formula>
    </cfRule>
  </conditionalFormatting>
  <conditionalFormatting sqref="L20">
    <cfRule type="cellIs" dxfId="12" priority="1" operator="equal">
      <formula>0</formula>
    </cfRule>
    <cfRule type="cellIs" dxfId="11" priority="2" operator="greaterThan">
      <formula>39</formula>
    </cfRule>
    <cfRule type="cellIs" dxfId="10" priority="3" operator="between">
      <formula>21</formula>
      <formula>40</formula>
    </cfRule>
    <cfRule type="cellIs" dxfId="9" priority="4" operator="lessThan">
      <formula>21</formula>
    </cfRule>
  </conditionalFormatting>
  <pageMargins left="0.55118110236220474" right="0.51181102362204722" top="0.98425196850393704" bottom="0.98425196850393704" header="0.51181102362204722" footer="0.51181102362204722"/>
  <pageSetup paperSize="9" scale="69" fitToHeight="0" orientation="landscape"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3"/>
  <sheetViews>
    <sheetView workbookViewId="0">
      <selection activeCell="B3" sqref="B3"/>
    </sheetView>
  </sheetViews>
  <sheetFormatPr defaultColWidth="9.1328125" defaultRowHeight="13.15" x14ac:dyDescent="0.35"/>
  <cols>
    <col min="1" max="1" width="3.1328125" style="13" customWidth="1"/>
    <col min="2" max="2" width="16.46484375" style="16" customWidth="1"/>
    <col min="3" max="3" width="23.1328125" style="13" customWidth="1"/>
    <col min="4" max="4" width="5.9296875" style="9" bestFit="1" customWidth="1"/>
    <col min="5" max="5" width="9.265625" style="13" bestFit="1" customWidth="1"/>
    <col min="6" max="6" width="61.06640625" style="13" customWidth="1"/>
    <col min="7" max="16384" width="9.1328125" style="13"/>
  </cols>
  <sheetData>
    <row r="1" spans="2:6" s="14" customFormat="1" x14ac:dyDescent="0.35">
      <c r="C1" s="9"/>
      <c r="D1" s="9"/>
    </row>
    <row r="2" spans="2:6" s="14" customFormat="1" ht="23.25" x14ac:dyDescent="0.35">
      <c r="B2" s="43" t="s">
        <v>893</v>
      </c>
      <c r="C2" s="9"/>
      <c r="D2" s="9"/>
    </row>
    <row r="3" spans="2:6" s="14" customFormat="1" x14ac:dyDescent="0.35">
      <c r="B3" s="14" t="s">
        <v>668</v>
      </c>
      <c r="C3" s="9"/>
      <c r="D3" s="9"/>
    </row>
    <row r="4" spans="2:6" s="14" customFormat="1" x14ac:dyDescent="0.35">
      <c r="B4" s="14" t="s">
        <v>669</v>
      </c>
      <c r="C4" s="9"/>
      <c r="D4" s="9"/>
    </row>
    <row r="5" spans="2:6" customFormat="1" ht="12.75" x14ac:dyDescent="0.35">
      <c r="D5" s="8"/>
    </row>
    <row r="6" spans="2:6" customFormat="1" x14ac:dyDescent="0.4">
      <c r="B6" s="120" t="s">
        <v>670</v>
      </c>
      <c r="C6">
        <f>MAX('Information and evaluation'!$F23, 'Information and evaluation'!$G23, 'Information and evaluation'!$H23)</f>
        <v>0</v>
      </c>
      <c r="D6" s="8"/>
    </row>
    <row r="7" spans="2:6" s="14" customFormat="1" x14ac:dyDescent="0.35">
      <c r="C7" s="9"/>
      <c r="D7" s="9"/>
    </row>
    <row r="8" spans="2:6" s="14" customFormat="1" x14ac:dyDescent="0.35">
      <c r="C8" s="9"/>
      <c r="D8" s="9"/>
    </row>
    <row r="9" spans="2:6" ht="13.5" customHeight="1" thickBot="1" x14ac:dyDescent="0.4"/>
    <row r="10" spans="2:6" s="19" customFormat="1" ht="14.25" x14ac:dyDescent="0.35">
      <c r="B10" s="90" t="s">
        <v>370</v>
      </c>
      <c r="C10" s="90" t="s">
        <v>371</v>
      </c>
      <c r="D10" s="90" t="s">
        <v>657</v>
      </c>
      <c r="E10" s="106" t="s">
        <v>640</v>
      </c>
      <c r="F10" s="110" t="s">
        <v>667</v>
      </c>
    </row>
    <row r="11" spans="2:6" x14ac:dyDescent="0.35">
      <c r="B11" s="181" t="s">
        <v>362</v>
      </c>
      <c r="C11" s="45" t="s">
        <v>379</v>
      </c>
      <c r="D11" s="44">
        <f>Threats!$D7</f>
        <v>1</v>
      </c>
      <c r="E11" s="121" t="str">
        <f>IF(OR($D11=0,C$6=0), "NA",IF((AND((OR($D11=1,$D11=2)),C$6=1)), "Basso - L", IF(OR((AND((OR($D11=1,$D11=2)),C$6=2)), AND($D11=3,C$6=1)), "Medio - M", "Alto - H")))</f>
        <v>NA</v>
      </c>
      <c r="F11" s="92"/>
    </row>
    <row r="12" spans="2:6" x14ac:dyDescent="0.35">
      <c r="B12" s="182"/>
      <c r="C12" s="45" t="s">
        <v>380</v>
      </c>
      <c r="D12" s="44">
        <f>Threats!$D8</f>
        <v>1</v>
      </c>
      <c r="E12" s="121" t="str">
        <f t="shared" ref="E12:E53" si="0">IF(OR($D12=0,C$6=0), "NA",IF((AND((OR($D12=1,$D12=2)),C$6=1)), "Basso - L", IF(OR((AND((OR($D12=1,$D12=2)),C$6=2)), AND($D12=3,C$6=1)), "Medio - M", "Alto - H")))</f>
        <v>NA</v>
      </c>
      <c r="F12" s="92"/>
    </row>
    <row r="13" spans="2:6" ht="26.25" x14ac:dyDescent="0.35">
      <c r="B13" s="182"/>
      <c r="C13" s="45" t="s">
        <v>381</v>
      </c>
      <c r="D13" s="44">
        <f>Threats!$D9</f>
        <v>1</v>
      </c>
      <c r="E13" s="121" t="str">
        <f t="shared" si="0"/>
        <v>NA</v>
      </c>
      <c r="F13" s="92"/>
    </row>
    <row r="14" spans="2:6" ht="39.4" x14ac:dyDescent="0.35">
      <c r="B14" s="182"/>
      <c r="C14" s="45" t="s">
        <v>382</v>
      </c>
      <c r="D14" s="44">
        <f>Threats!$D10</f>
        <v>1</v>
      </c>
      <c r="E14" s="121" t="str">
        <f t="shared" si="0"/>
        <v>NA</v>
      </c>
      <c r="F14" s="92"/>
    </row>
    <row r="15" spans="2:6" ht="26.25" x14ac:dyDescent="0.35">
      <c r="B15" s="182"/>
      <c r="C15" s="45" t="s">
        <v>598</v>
      </c>
      <c r="D15" s="44">
        <f>Threats!$D11</f>
        <v>1</v>
      </c>
      <c r="E15" s="121" t="str">
        <f t="shared" si="0"/>
        <v>NA</v>
      </c>
      <c r="F15" s="92"/>
    </row>
    <row r="16" spans="2:6" ht="26.25" x14ac:dyDescent="0.35">
      <c r="B16" s="181" t="s">
        <v>363</v>
      </c>
      <c r="C16" s="45" t="s">
        <v>383</v>
      </c>
      <c r="D16" s="44">
        <f>Threats!$D12</f>
        <v>1</v>
      </c>
      <c r="E16" s="121" t="str">
        <f t="shared" si="0"/>
        <v>NA</v>
      </c>
      <c r="F16" s="92"/>
    </row>
    <row r="17" spans="2:6" ht="26.25" x14ac:dyDescent="0.35">
      <c r="B17" s="182"/>
      <c r="C17" s="45" t="s">
        <v>384</v>
      </c>
      <c r="D17" s="44">
        <f>Threats!$D13</f>
        <v>1</v>
      </c>
      <c r="E17" s="121" t="str">
        <f t="shared" si="0"/>
        <v>NA</v>
      </c>
      <c r="F17" s="92"/>
    </row>
    <row r="18" spans="2:6" x14ac:dyDescent="0.35">
      <c r="B18" s="182"/>
      <c r="C18" s="45" t="s">
        <v>385</v>
      </c>
      <c r="D18" s="44">
        <f>Threats!$D14</f>
        <v>1</v>
      </c>
      <c r="E18" s="121" t="str">
        <f t="shared" si="0"/>
        <v>NA</v>
      </c>
      <c r="F18" s="92"/>
    </row>
    <row r="19" spans="2:6" ht="26.25" x14ac:dyDescent="0.35">
      <c r="B19" s="181" t="s">
        <v>364</v>
      </c>
      <c r="C19" s="45" t="s">
        <v>386</v>
      </c>
      <c r="D19" s="44">
        <f>Threats!$D15</f>
        <v>2</v>
      </c>
      <c r="E19" s="121" t="str">
        <f t="shared" si="0"/>
        <v>NA</v>
      </c>
      <c r="F19" s="92"/>
    </row>
    <row r="20" spans="2:6" ht="26.25" x14ac:dyDescent="0.35">
      <c r="B20" s="182"/>
      <c r="C20" s="45" t="s">
        <v>387</v>
      </c>
      <c r="D20" s="44">
        <f>Threats!$D16</f>
        <v>2</v>
      </c>
      <c r="E20" s="121" t="str">
        <f t="shared" si="0"/>
        <v>NA</v>
      </c>
      <c r="F20" s="92"/>
    </row>
    <row r="21" spans="2:6" ht="26.25" x14ac:dyDescent="0.35">
      <c r="B21" s="182"/>
      <c r="C21" s="45" t="s">
        <v>388</v>
      </c>
      <c r="D21" s="44">
        <f>Threats!$D17</f>
        <v>2</v>
      </c>
      <c r="E21" s="121" t="str">
        <f t="shared" si="0"/>
        <v>NA</v>
      </c>
      <c r="F21" s="92"/>
    </row>
    <row r="22" spans="2:6" ht="26.25" x14ac:dyDescent="0.35">
      <c r="B22" s="182"/>
      <c r="C22" s="45" t="s">
        <v>389</v>
      </c>
      <c r="D22" s="44">
        <f>Threats!$D18</f>
        <v>2</v>
      </c>
      <c r="E22" s="121" t="str">
        <f t="shared" si="0"/>
        <v>NA</v>
      </c>
      <c r="F22" s="92"/>
    </row>
    <row r="23" spans="2:6" ht="39.4" x14ac:dyDescent="0.35">
      <c r="B23" s="182"/>
      <c r="C23" s="45" t="s">
        <v>390</v>
      </c>
      <c r="D23" s="44">
        <f>Threats!$D19</f>
        <v>2</v>
      </c>
      <c r="E23" s="121" t="str">
        <f t="shared" si="0"/>
        <v>NA</v>
      </c>
      <c r="F23" s="92"/>
    </row>
    <row r="24" spans="2:6" x14ac:dyDescent="0.35">
      <c r="B24" s="182"/>
      <c r="C24" s="45" t="s">
        <v>391</v>
      </c>
      <c r="D24" s="44">
        <f>Threats!$D20</f>
        <v>2</v>
      </c>
      <c r="E24" s="121" t="str">
        <f t="shared" si="0"/>
        <v>NA</v>
      </c>
      <c r="F24" s="92"/>
    </row>
    <row r="25" spans="2:6" ht="78.75" x14ac:dyDescent="0.35">
      <c r="B25" s="182"/>
      <c r="C25" s="45" t="s">
        <v>392</v>
      </c>
      <c r="D25" s="44">
        <f>Threats!$D21</f>
        <v>2</v>
      </c>
      <c r="E25" s="121" t="str">
        <f t="shared" si="0"/>
        <v>NA</v>
      </c>
      <c r="F25" s="93"/>
    </row>
    <row r="26" spans="2:6" ht="26.25" x14ac:dyDescent="0.35">
      <c r="B26" s="182"/>
      <c r="C26" s="45" t="s">
        <v>393</v>
      </c>
      <c r="D26" s="44">
        <f>Threats!$D22</f>
        <v>2</v>
      </c>
      <c r="E26" s="121" t="str">
        <f t="shared" si="0"/>
        <v>NA</v>
      </c>
      <c r="F26" s="93"/>
    </row>
    <row r="27" spans="2:6" ht="39.4" x14ac:dyDescent="0.35">
      <c r="B27" s="143" t="s">
        <v>365</v>
      </c>
      <c r="C27" s="45" t="s">
        <v>394</v>
      </c>
      <c r="D27" s="44">
        <f>Threats!$D23</f>
        <v>2</v>
      </c>
      <c r="E27" s="121" t="str">
        <f t="shared" si="0"/>
        <v>NA</v>
      </c>
      <c r="F27" s="92"/>
    </row>
    <row r="28" spans="2:6" ht="26.25" x14ac:dyDescent="0.35">
      <c r="B28" s="181" t="s">
        <v>366</v>
      </c>
      <c r="C28" s="45" t="s">
        <v>395</v>
      </c>
      <c r="D28" s="44">
        <f>Threats!$D24</f>
        <v>2</v>
      </c>
      <c r="E28" s="121" t="str">
        <f t="shared" si="0"/>
        <v>NA</v>
      </c>
      <c r="F28" s="92"/>
    </row>
    <row r="29" spans="2:6" x14ac:dyDescent="0.35">
      <c r="B29" s="182"/>
      <c r="C29" s="45" t="s">
        <v>396</v>
      </c>
      <c r="D29" s="44">
        <f>Threats!$D25</f>
        <v>2</v>
      </c>
      <c r="E29" s="121" t="str">
        <f t="shared" si="0"/>
        <v>NA</v>
      </c>
      <c r="F29" s="92"/>
    </row>
    <row r="30" spans="2:6" ht="26.25" x14ac:dyDescent="0.35">
      <c r="B30" s="182"/>
      <c r="C30" s="45" t="s">
        <v>397</v>
      </c>
      <c r="D30" s="44">
        <f>Threats!$D26</f>
        <v>2</v>
      </c>
      <c r="E30" s="121" t="str">
        <f t="shared" si="0"/>
        <v>NA</v>
      </c>
      <c r="F30" s="92"/>
    </row>
    <row r="31" spans="2:6" ht="26.25" x14ac:dyDescent="0.35">
      <c r="B31" s="182"/>
      <c r="C31" s="45" t="s">
        <v>398</v>
      </c>
      <c r="D31" s="44">
        <f>Threats!$D27</f>
        <v>2</v>
      </c>
      <c r="E31" s="121" t="str">
        <f t="shared" si="0"/>
        <v>NA</v>
      </c>
      <c r="F31" s="92"/>
    </row>
    <row r="32" spans="2:6" ht="26.25" x14ac:dyDescent="0.35">
      <c r="B32" s="182"/>
      <c r="C32" s="45" t="s">
        <v>399</v>
      </c>
      <c r="D32" s="44">
        <f>Threats!$D28</f>
        <v>2</v>
      </c>
      <c r="E32" s="121" t="str">
        <f t="shared" si="0"/>
        <v>NA</v>
      </c>
      <c r="F32" s="92"/>
    </row>
    <row r="33" spans="2:6" ht="26.25" x14ac:dyDescent="0.35">
      <c r="B33" s="182"/>
      <c r="C33" s="45" t="s">
        <v>400</v>
      </c>
      <c r="D33" s="44">
        <f>Threats!$D29</f>
        <v>2</v>
      </c>
      <c r="E33" s="121" t="str">
        <f t="shared" si="0"/>
        <v>NA</v>
      </c>
      <c r="F33" s="92"/>
    </row>
    <row r="34" spans="2:6" x14ac:dyDescent="0.35">
      <c r="B34" s="182"/>
      <c r="C34" s="45" t="s">
        <v>401</v>
      </c>
      <c r="D34" s="44">
        <f>Threats!$D30</f>
        <v>2</v>
      </c>
      <c r="E34" s="121" t="str">
        <f t="shared" si="0"/>
        <v>NA</v>
      </c>
      <c r="F34" s="92"/>
    </row>
    <row r="35" spans="2:6" x14ac:dyDescent="0.35">
      <c r="B35" s="182"/>
      <c r="C35" s="45" t="s">
        <v>402</v>
      </c>
      <c r="D35" s="44">
        <f>Threats!$D31</f>
        <v>2</v>
      </c>
      <c r="E35" s="121" t="str">
        <f t="shared" si="0"/>
        <v>NA</v>
      </c>
      <c r="F35" s="93"/>
    </row>
    <row r="36" spans="2:6" ht="26.25" x14ac:dyDescent="0.35">
      <c r="B36" s="181" t="s">
        <v>367</v>
      </c>
      <c r="C36" s="45" t="s">
        <v>403</v>
      </c>
      <c r="D36" s="44">
        <f>Threats!$D32</f>
        <v>2</v>
      </c>
      <c r="E36" s="121" t="str">
        <f t="shared" si="0"/>
        <v>NA</v>
      </c>
      <c r="F36" s="92"/>
    </row>
    <row r="37" spans="2:6" x14ac:dyDescent="0.35">
      <c r="B37" s="182"/>
      <c r="C37" s="45" t="s">
        <v>404</v>
      </c>
      <c r="D37" s="44">
        <f>Threats!$D33</f>
        <v>2</v>
      </c>
      <c r="E37" s="121" t="str">
        <f t="shared" si="0"/>
        <v>NA</v>
      </c>
      <c r="F37" s="92"/>
    </row>
    <row r="38" spans="2:6" ht="26.25" x14ac:dyDescent="0.35">
      <c r="B38" s="182"/>
      <c r="C38" s="45" t="s">
        <v>405</v>
      </c>
      <c r="D38" s="44">
        <f>Threats!$D34</f>
        <v>2</v>
      </c>
      <c r="E38" s="121" t="str">
        <f t="shared" si="0"/>
        <v>NA</v>
      </c>
      <c r="F38" s="92"/>
    </row>
    <row r="39" spans="2:6" ht="26.25" x14ac:dyDescent="0.35">
      <c r="B39" s="182"/>
      <c r="C39" s="45" t="s">
        <v>406</v>
      </c>
      <c r="D39" s="44">
        <f>Threats!$D35</f>
        <v>2</v>
      </c>
      <c r="E39" s="121" t="str">
        <f t="shared" si="0"/>
        <v>NA</v>
      </c>
      <c r="F39" s="92"/>
    </row>
    <row r="40" spans="2:6" ht="26.25" x14ac:dyDescent="0.35">
      <c r="B40" s="182"/>
      <c r="C40" s="45" t="s">
        <v>407</v>
      </c>
      <c r="D40" s="44">
        <f>Threats!$D36</f>
        <v>3</v>
      </c>
      <c r="E40" s="121" t="str">
        <f t="shared" si="0"/>
        <v>NA</v>
      </c>
      <c r="F40" s="92"/>
    </row>
    <row r="41" spans="2:6" ht="26.25" x14ac:dyDescent="0.35">
      <c r="B41" s="182"/>
      <c r="C41" s="45" t="s">
        <v>408</v>
      </c>
      <c r="D41" s="44">
        <f>Threats!$D37</f>
        <v>2</v>
      </c>
      <c r="E41" s="121" t="str">
        <f t="shared" si="0"/>
        <v>NA</v>
      </c>
      <c r="F41" s="92"/>
    </row>
    <row r="42" spans="2:6" ht="26.25" x14ac:dyDescent="0.35">
      <c r="B42" s="184" t="s">
        <v>368</v>
      </c>
      <c r="C42" s="45" t="s">
        <v>409</v>
      </c>
      <c r="D42" s="44">
        <f>Threats!$D38</f>
        <v>2</v>
      </c>
      <c r="E42" s="121" t="str">
        <f t="shared" si="0"/>
        <v>NA</v>
      </c>
      <c r="F42" s="93"/>
    </row>
    <row r="43" spans="2:6" ht="39.4" x14ac:dyDescent="0.35">
      <c r="B43" s="185"/>
      <c r="C43" s="45" t="s">
        <v>410</v>
      </c>
      <c r="D43" s="44">
        <f>Threats!$D39</f>
        <v>2</v>
      </c>
      <c r="E43" s="121" t="str">
        <f t="shared" si="0"/>
        <v>NA</v>
      </c>
      <c r="F43" s="92"/>
    </row>
    <row r="44" spans="2:6" ht="26.25" x14ac:dyDescent="0.35">
      <c r="B44" s="185"/>
      <c r="C44" s="45" t="s">
        <v>411</v>
      </c>
      <c r="D44" s="44">
        <f>Threats!$D40</f>
        <v>2</v>
      </c>
      <c r="E44" s="121" t="str">
        <f t="shared" si="0"/>
        <v>NA</v>
      </c>
      <c r="F44" s="93"/>
    </row>
    <row r="45" spans="2:6" x14ac:dyDescent="0.35">
      <c r="B45" s="185"/>
      <c r="C45" s="45" t="s">
        <v>412</v>
      </c>
      <c r="D45" s="44">
        <f>Threats!$D41</f>
        <v>3</v>
      </c>
      <c r="E45" s="121" t="str">
        <f t="shared" si="0"/>
        <v>NA</v>
      </c>
      <c r="F45" s="92"/>
    </row>
    <row r="46" spans="2:6" ht="39.4" x14ac:dyDescent="0.35">
      <c r="B46" s="185"/>
      <c r="C46" s="45" t="s">
        <v>413</v>
      </c>
      <c r="D46" s="44">
        <f>Threats!$D42</f>
        <v>3</v>
      </c>
      <c r="E46" s="121" t="str">
        <f t="shared" si="0"/>
        <v>NA</v>
      </c>
      <c r="F46" s="92"/>
    </row>
    <row r="47" spans="2:6" ht="39.4" x14ac:dyDescent="0.35">
      <c r="B47" s="185"/>
      <c r="C47" s="45" t="s">
        <v>414</v>
      </c>
      <c r="D47" s="44">
        <f>Threats!$D43</f>
        <v>2</v>
      </c>
      <c r="E47" s="121" t="str">
        <f t="shared" si="0"/>
        <v>NA</v>
      </c>
      <c r="F47" s="92"/>
    </row>
    <row r="48" spans="2:6" ht="26.25" x14ac:dyDescent="0.35">
      <c r="B48" s="186"/>
      <c r="C48" s="45" t="s">
        <v>415</v>
      </c>
      <c r="D48" s="44">
        <f>Threats!$D44</f>
        <v>2</v>
      </c>
      <c r="E48" s="121" t="str">
        <f t="shared" si="0"/>
        <v>NA</v>
      </c>
      <c r="F48" s="117"/>
    </row>
    <row r="49" spans="2:6" ht="13.15" customHeight="1" x14ac:dyDescent="0.35">
      <c r="B49" s="181" t="s">
        <v>369</v>
      </c>
      <c r="C49" s="45" t="s">
        <v>416</v>
      </c>
      <c r="D49" s="44">
        <f>Threats!$D45</f>
        <v>2</v>
      </c>
      <c r="E49" s="121" t="str">
        <f t="shared" si="0"/>
        <v>NA</v>
      </c>
      <c r="F49" s="93"/>
    </row>
    <row r="50" spans="2:6" ht="52.5" x14ac:dyDescent="0.35">
      <c r="B50" s="182"/>
      <c r="C50" s="45" t="s">
        <v>417</v>
      </c>
      <c r="D50" s="44">
        <f>Threats!$D46</f>
        <v>2</v>
      </c>
      <c r="E50" s="121" t="str">
        <f t="shared" si="0"/>
        <v>NA</v>
      </c>
      <c r="F50" s="92"/>
    </row>
    <row r="51" spans="2:6" ht="26.25" x14ac:dyDescent="0.35">
      <c r="B51" s="182"/>
      <c r="C51" s="45" t="s">
        <v>418</v>
      </c>
      <c r="D51" s="44">
        <f>Threats!$D47</f>
        <v>2</v>
      </c>
      <c r="E51" s="121" t="str">
        <f t="shared" si="0"/>
        <v>NA</v>
      </c>
      <c r="F51" s="92"/>
    </row>
    <row r="52" spans="2:6" ht="26.25" x14ac:dyDescent="0.35">
      <c r="B52" s="182"/>
      <c r="C52" s="45" t="s">
        <v>419</v>
      </c>
      <c r="D52" s="44">
        <f>Threats!$D48</f>
        <v>2</v>
      </c>
      <c r="E52" s="121" t="str">
        <f t="shared" si="0"/>
        <v>NA</v>
      </c>
      <c r="F52" s="92"/>
    </row>
    <row r="53" spans="2:6" x14ac:dyDescent="0.35">
      <c r="B53" s="182"/>
      <c r="C53" s="45" t="s">
        <v>420</v>
      </c>
      <c r="D53" s="44">
        <f>Threats!$D49</f>
        <v>2</v>
      </c>
      <c r="E53" s="121" t="str">
        <f t="shared" si="0"/>
        <v>NA</v>
      </c>
      <c r="F53" s="92"/>
    </row>
  </sheetData>
  <mergeCells count="7">
    <mergeCell ref="B42:B48"/>
    <mergeCell ref="B49:B53"/>
    <mergeCell ref="B11:B15"/>
    <mergeCell ref="B16:B18"/>
    <mergeCell ref="B19:B26"/>
    <mergeCell ref="B28:B35"/>
    <mergeCell ref="B36:B41"/>
  </mergeCells>
  <conditionalFormatting sqref="E11:E53">
    <cfRule type="cellIs" dxfId="8" priority="1" operator="equal">
      <formula>"Alto - H"</formula>
    </cfRule>
    <cfRule type="cellIs" dxfId="7" priority="2" operator="equal">
      <formula>"Medio - M"</formula>
    </cfRule>
    <cfRule type="cellIs" dxfId="6" priority="3" operator="equal">
      <formula>"Basso - L"</formula>
    </cfRule>
  </conditionalFormatting>
  <pageMargins left="0.55118110236220474" right="0.51181102362204722" top="0.98425196850393704" bottom="0.98425196850393704" header="0.51181102362204722" footer="0.51181102362204722"/>
  <pageSetup paperSize="9" scale="78" fitToHeight="0" orientation="portrait"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4"/>
  <sheetViews>
    <sheetView workbookViewId="0">
      <selection activeCell="G11" sqref="G11"/>
    </sheetView>
  </sheetViews>
  <sheetFormatPr defaultColWidth="9.1328125" defaultRowHeight="13.15" x14ac:dyDescent="0.35"/>
  <cols>
    <col min="1" max="1" width="3.1328125" style="13" customWidth="1"/>
    <col min="2" max="2" width="16.46484375" style="16" customWidth="1"/>
    <col min="3" max="3" width="23.1328125" style="13" customWidth="1"/>
    <col min="4" max="4" width="18" style="9" bestFit="1" customWidth="1"/>
    <col min="5" max="5" width="16.33203125" style="9" bestFit="1" customWidth="1"/>
    <col min="6" max="6" width="16.86328125" style="13" bestFit="1" customWidth="1"/>
    <col min="7" max="7" width="19.1328125" style="9" bestFit="1" customWidth="1"/>
    <col min="8" max="8" width="3.59765625" style="13" customWidth="1"/>
    <col min="9" max="16384" width="9.1328125" style="13"/>
  </cols>
  <sheetData>
    <row r="1" spans="2:8" s="14" customFormat="1" x14ac:dyDescent="0.35">
      <c r="C1" s="9"/>
      <c r="D1" s="9"/>
      <c r="G1" s="9"/>
      <c r="H1" s="9"/>
    </row>
    <row r="2" spans="2:8" s="14" customFormat="1" ht="23.25" x14ac:dyDescent="0.35">
      <c r="B2" s="43" t="s">
        <v>671</v>
      </c>
      <c r="C2" s="9"/>
      <c r="D2" s="9"/>
      <c r="G2" s="9"/>
      <c r="H2" s="9"/>
    </row>
    <row r="3" spans="2:8" s="14" customFormat="1" x14ac:dyDescent="0.35">
      <c r="B3" s="14" t="s">
        <v>672</v>
      </c>
      <c r="C3" s="9"/>
      <c r="D3" s="9"/>
      <c r="G3" s="9"/>
      <c r="H3" s="9"/>
    </row>
    <row r="4" spans="2:8" s="14" customFormat="1" x14ac:dyDescent="0.35">
      <c r="B4" s="14" t="s">
        <v>673</v>
      </c>
      <c r="C4" s="9"/>
      <c r="D4" s="9"/>
      <c r="G4" s="119"/>
      <c r="H4" s="9"/>
    </row>
    <row r="5" spans="2:8" s="14" customFormat="1" x14ac:dyDescent="0.35">
      <c r="B5" s="14" t="s">
        <v>630</v>
      </c>
      <c r="C5" s="9"/>
      <c r="D5" s="9"/>
      <c r="G5" s="119"/>
      <c r="H5" s="9"/>
    </row>
    <row r="6" spans="2:8" customFormat="1" thickBot="1" x14ac:dyDescent="0.4">
      <c r="D6" s="8"/>
      <c r="G6" s="119"/>
      <c r="H6" s="119"/>
    </row>
    <row r="7" spans="2:8" customFormat="1" ht="13.5" thickBot="1" x14ac:dyDescent="0.45">
      <c r="B7" s="16"/>
      <c r="C7" s="122"/>
      <c r="D7" s="199" t="s">
        <v>635</v>
      </c>
      <c r="E7" s="200"/>
      <c r="F7" s="201"/>
      <c r="G7" s="119"/>
      <c r="H7" s="119"/>
    </row>
    <row r="8" spans="2:8" customFormat="1" ht="13.5" thickBot="1" x14ac:dyDescent="0.45">
      <c r="B8" s="16"/>
      <c r="C8" s="21" t="s">
        <v>633</v>
      </c>
      <c r="D8" s="22" t="s">
        <v>636</v>
      </c>
      <c r="E8" s="22" t="s">
        <v>637</v>
      </c>
      <c r="F8" s="23" t="s">
        <v>638</v>
      </c>
      <c r="G8" s="119"/>
      <c r="H8" s="119"/>
    </row>
    <row r="9" spans="2:8" customFormat="1" ht="13.5" thickBot="1" x14ac:dyDescent="0.45">
      <c r="B9" s="16"/>
      <c r="C9" s="165" t="s">
        <v>674</v>
      </c>
      <c r="D9" s="123">
        <f>'Information and evaluation'!$F$23</f>
        <v>0</v>
      </c>
      <c r="E9" s="123">
        <f>'Information and evaluation'!G23</f>
        <v>0</v>
      </c>
      <c r="F9" s="123">
        <f>'Information and evaluation'!H23</f>
        <v>0</v>
      </c>
      <c r="G9" s="9"/>
      <c r="H9" s="119"/>
    </row>
    <row r="10" spans="2:8" customFormat="1" x14ac:dyDescent="0.4">
      <c r="B10" s="120"/>
      <c r="D10" s="8"/>
      <c r="G10" s="9"/>
      <c r="H10" s="119"/>
    </row>
    <row r="11" spans="2:8" s="19" customFormat="1" ht="14.25" x14ac:dyDescent="0.35">
      <c r="B11" s="90" t="s">
        <v>370</v>
      </c>
      <c r="C11" s="90" t="s">
        <v>371</v>
      </c>
      <c r="D11" s="90" t="s">
        <v>372</v>
      </c>
      <c r="E11" s="90" t="s">
        <v>373</v>
      </c>
      <c r="F11" s="90" t="s">
        <v>687</v>
      </c>
      <c r="G11" s="90" t="s">
        <v>675</v>
      </c>
    </row>
    <row r="12" spans="2:8" x14ac:dyDescent="0.35">
      <c r="B12" s="181" t="s">
        <v>362</v>
      </c>
      <c r="C12" s="45" t="s">
        <v>379</v>
      </c>
      <c r="D12" s="44">
        <v>1</v>
      </c>
      <c r="E12" s="91" t="s">
        <v>421</v>
      </c>
      <c r="F12" s="91">
        <f>D12*MAX(E$9,F$9)</f>
        <v>0</v>
      </c>
      <c r="G12" s="91" t="str">
        <f t="shared" ref="G12:G54" si="0">IF($D12=0,"NA",IF($F12=12,"High",IF($F12&gt;4,"Medium","Low")))</f>
        <v>Low</v>
      </c>
    </row>
    <row r="13" spans="2:8" x14ac:dyDescent="0.35">
      <c r="B13" s="182"/>
      <c r="C13" s="45" t="s">
        <v>380</v>
      </c>
      <c r="D13" s="44">
        <v>1</v>
      </c>
      <c r="E13" s="44" t="s">
        <v>422</v>
      </c>
      <c r="F13" s="91">
        <f>D13*MAX(F$9)</f>
        <v>0</v>
      </c>
      <c r="G13" s="91" t="str">
        <f t="shared" si="0"/>
        <v>Low</v>
      </c>
    </row>
    <row r="14" spans="2:8" ht="26.25" x14ac:dyDescent="0.35">
      <c r="B14" s="182"/>
      <c r="C14" s="45" t="s">
        <v>381</v>
      </c>
      <c r="D14" s="44">
        <v>1</v>
      </c>
      <c r="E14" s="44" t="s">
        <v>422</v>
      </c>
      <c r="F14" s="91">
        <f>D14*MAX(F$9)</f>
        <v>0</v>
      </c>
      <c r="G14" s="91" t="str">
        <f t="shared" si="0"/>
        <v>Low</v>
      </c>
    </row>
    <row r="15" spans="2:8" ht="39.4" x14ac:dyDescent="0.35">
      <c r="B15" s="182"/>
      <c r="C15" s="45" t="s">
        <v>382</v>
      </c>
      <c r="D15" s="44">
        <v>1</v>
      </c>
      <c r="E15" s="91" t="s">
        <v>422</v>
      </c>
      <c r="F15" s="91">
        <f>D15*MAX(F$9)</f>
        <v>0</v>
      </c>
      <c r="G15" s="91" t="str">
        <f t="shared" si="0"/>
        <v>Low</v>
      </c>
    </row>
    <row r="16" spans="2:8" ht="26.25" x14ac:dyDescent="0.35">
      <c r="B16" s="182"/>
      <c r="C16" s="45" t="s">
        <v>598</v>
      </c>
      <c r="D16" s="44">
        <v>1</v>
      </c>
      <c r="E16" s="44" t="s">
        <v>422</v>
      </c>
      <c r="F16" s="91">
        <f>D16*MAX(F$9)</f>
        <v>0</v>
      </c>
      <c r="G16" s="91" t="str">
        <f t="shared" si="0"/>
        <v>Low</v>
      </c>
    </row>
    <row r="17" spans="2:7" ht="26.25" x14ac:dyDescent="0.35">
      <c r="B17" s="181" t="s">
        <v>363</v>
      </c>
      <c r="C17" s="45" t="s">
        <v>383</v>
      </c>
      <c r="D17" s="44">
        <v>1</v>
      </c>
      <c r="E17" s="44" t="s">
        <v>422</v>
      </c>
      <c r="F17" s="91">
        <f t="shared" ref="F17:F21" si="1">D17*MAX(F$9)</f>
        <v>0</v>
      </c>
      <c r="G17" s="91" t="str">
        <f t="shared" si="0"/>
        <v>Low</v>
      </c>
    </row>
    <row r="18" spans="2:7" ht="26.25" x14ac:dyDescent="0.35">
      <c r="B18" s="182"/>
      <c r="C18" s="45" t="s">
        <v>384</v>
      </c>
      <c r="D18" s="44">
        <v>1</v>
      </c>
      <c r="E18" s="44" t="s">
        <v>422</v>
      </c>
      <c r="F18" s="91">
        <f t="shared" si="1"/>
        <v>0</v>
      </c>
      <c r="G18" s="91" t="str">
        <f t="shared" si="0"/>
        <v>Low</v>
      </c>
    </row>
    <row r="19" spans="2:7" x14ac:dyDescent="0.35">
      <c r="B19" s="182"/>
      <c r="C19" s="45" t="s">
        <v>385</v>
      </c>
      <c r="D19" s="44">
        <v>1</v>
      </c>
      <c r="E19" s="91" t="s">
        <v>422</v>
      </c>
      <c r="F19" s="91">
        <f t="shared" si="1"/>
        <v>0</v>
      </c>
      <c r="G19" s="91" t="str">
        <f t="shared" si="0"/>
        <v>Low</v>
      </c>
    </row>
    <row r="20" spans="2:7" ht="26.25" x14ac:dyDescent="0.35">
      <c r="B20" s="181" t="s">
        <v>364</v>
      </c>
      <c r="C20" s="45" t="s">
        <v>386</v>
      </c>
      <c r="D20" s="44">
        <v>2</v>
      </c>
      <c r="E20" s="44" t="s">
        <v>422</v>
      </c>
      <c r="F20" s="91">
        <f t="shared" si="1"/>
        <v>0</v>
      </c>
      <c r="G20" s="91" t="str">
        <f t="shared" si="0"/>
        <v>Low</v>
      </c>
    </row>
    <row r="21" spans="2:7" ht="26.25" x14ac:dyDescent="0.35">
      <c r="B21" s="182"/>
      <c r="C21" s="45" t="s">
        <v>387</v>
      </c>
      <c r="D21" s="44">
        <v>2</v>
      </c>
      <c r="E21" s="91" t="s">
        <v>422</v>
      </c>
      <c r="F21" s="91">
        <f t="shared" si="1"/>
        <v>0</v>
      </c>
      <c r="G21" s="91" t="str">
        <f t="shared" si="0"/>
        <v>Low</v>
      </c>
    </row>
    <row r="22" spans="2:7" ht="26.25" x14ac:dyDescent="0.35">
      <c r="B22" s="182"/>
      <c r="C22" s="45" t="s">
        <v>388</v>
      </c>
      <c r="D22" s="44">
        <v>2</v>
      </c>
      <c r="E22" s="44" t="s">
        <v>423</v>
      </c>
      <c r="F22" s="91">
        <f>D22*MAX(D$9,E$9,F$9)</f>
        <v>0</v>
      </c>
      <c r="G22" s="91" t="str">
        <f t="shared" si="0"/>
        <v>Low</v>
      </c>
    </row>
    <row r="23" spans="2:7" ht="26.25" x14ac:dyDescent="0.35">
      <c r="B23" s="182"/>
      <c r="C23" s="45" t="s">
        <v>389</v>
      </c>
      <c r="D23" s="44">
        <v>2</v>
      </c>
      <c r="E23" s="44" t="s">
        <v>421</v>
      </c>
      <c r="F23" s="91">
        <f>D23*MAX(E$9,F$9)</f>
        <v>0</v>
      </c>
      <c r="G23" s="91" t="str">
        <f t="shared" si="0"/>
        <v>Low</v>
      </c>
    </row>
    <row r="24" spans="2:7" ht="39.4" x14ac:dyDescent="0.35">
      <c r="B24" s="182"/>
      <c r="C24" s="45" t="s">
        <v>390</v>
      </c>
      <c r="D24" s="44">
        <v>2</v>
      </c>
      <c r="E24" s="44" t="s">
        <v>422</v>
      </c>
      <c r="F24" s="91">
        <f t="shared" ref="F24:F27" si="2">D24*MAX(F$9)</f>
        <v>0</v>
      </c>
      <c r="G24" s="91" t="str">
        <f t="shared" si="0"/>
        <v>Low</v>
      </c>
    </row>
    <row r="25" spans="2:7" x14ac:dyDescent="0.35">
      <c r="B25" s="182"/>
      <c r="C25" s="45" t="s">
        <v>391</v>
      </c>
      <c r="D25" s="44">
        <v>2</v>
      </c>
      <c r="E25" s="44" t="s">
        <v>422</v>
      </c>
      <c r="F25" s="91">
        <f t="shared" si="2"/>
        <v>0</v>
      </c>
      <c r="G25" s="91" t="str">
        <f t="shared" si="0"/>
        <v>Low</v>
      </c>
    </row>
    <row r="26" spans="2:7" ht="78.75" x14ac:dyDescent="0.35">
      <c r="B26" s="182"/>
      <c r="C26" s="45" t="s">
        <v>392</v>
      </c>
      <c r="D26" s="44">
        <v>2</v>
      </c>
      <c r="E26" s="44" t="s">
        <v>422</v>
      </c>
      <c r="F26" s="91">
        <f t="shared" si="2"/>
        <v>0</v>
      </c>
      <c r="G26" s="91" t="str">
        <f t="shared" si="0"/>
        <v>Low</v>
      </c>
    </row>
    <row r="27" spans="2:7" ht="26.25" x14ac:dyDescent="0.35">
      <c r="B27" s="182"/>
      <c r="C27" s="45" t="s">
        <v>393</v>
      </c>
      <c r="D27" s="44">
        <v>2</v>
      </c>
      <c r="E27" s="44" t="s">
        <v>422</v>
      </c>
      <c r="F27" s="91">
        <f t="shared" si="2"/>
        <v>0</v>
      </c>
      <c r="G27" s="91" t="str">
        <f t="shared" si="0"/>
        <v>Low</v>
      </c>
    </row>
    <row r="28" spans="2:7" ht="39.4" x14ac:dyDescent="0.35">
      <c r="B28" s="143" t="s">
        <v>365</v>
      </c>
      <c r="C28" s="45" t="s">
        <v>394</v>
      </c>
      <c r="D28" s="44">
        <v>2</v>
      </c>
      <c r="E28" s="44" t="s">
        <v>421</v>
      </c>
      <c r="F28" s="91">
        <f>D28*MAX(E$9,F$9)</f>
        <v>0</v>
      </c>
      <c r="G28" s="91" t="str">
        <f t="shared" si="0"/>
        <v>Low</v>
      </c>
    </row>
    <row r="29" spans="2:7" ht="26.25" x14ac:dyDescent="0.35">
      <c r="B29" s="181" t="s">
        <v>366</v>
      </c>
      <c r="C29" s="45" t="s">
        <v>395</v>
      </c>
      <c r="D29" s="44">
        <v>2</v>
      </c>
      <c r="E29" s="44" t="s">
        <v>424</v>
      </c>
      <c r="F29" s="91">
        <f>D29*MAX(D$9)</f>
        <v>0</v>
      </c>
      <c r="G29" s="91" t="str">
        <f t="shared" si="0"/>
        <v>Low</v>
      </c>
    </row>
    <row r="30" spans="2:7" x14ac:dyDescent="0.35">
      <c r="B30" s="182"/>
      <c r="C30" s="45" t="s">
        <v>396</v>
      </c>
      <c r="D30" s="44">
        <v>2</v>
      </c>
      <c r="E30" s="91" t="s">
        <v>424</v>
      </c>
      <c r="F30" s="91">
        <f>D30*MAX(D$9)</f>
        <v>0</v>
      </c>
      <c r="G30" s="91" t="str">
        <f t="shared" si="0"/>
        <v>Low</v>
      </c>
    </row>
    <row r="31" spans="2:7" ht="26.25" x14ac:dyDescent="0.35">
      <c r="B31" s="182"/>
      <c r="C31" s="45" t="s">
        <v>397</v>
      </c>
      <c r="D31" s="44">
        <v>2</v>
      </c>
      <c r="E31" s="91" t="s">
        <v>425</v>
      </c>
      <c r="F31" s="91">
        <f>D31*MAX(D$9,F$9)</f>
        <v>0</v>
      </c>
      <c r="G31" s="91" t="str">
        <f t="shared" si="0"/>
        <v>Low</v>
      </c>
    </row>
    <row r="32" spans="2:7" ht="26.25" x14ac:dyDescent="0.35">
      <c r="B32" s="182"/>
      <c r="C32" s="45" t="s">
        <v>398</v>
      </c>
      <c r="D32" s="44">
        <v>2</v>
      </c>
      <c r="E32" s="91" t="s">
        <v>424</v>
      </c>
      <c r="F32" s="91">
        <f t="shared" ref="F32:F33" si="3">D32*MAX(D$9)</f>
        <v>0</v>
      </c>
      <c r="G32" s="91" t="str">
        <f t="shared" si="0"/>
        <v>Low</v>
      </c>
    </row>
    <row r="33" spans="2:7" ht="26.25" x14ac:dyDescent="0.35">
      <c r="B33" s="182"/>
      <c r="C33" s="45" t="s">
        <v>399</v>
      </c>
      <c r="D33" s="44">
        <v>2</v>
      </c>
      <c r="E33" s="91" t="s">
        <v>424</v>
      </c>
      <c r="F33" s="91">
        <f t="shared" si="3"/>
        <v>0</v>
      </c>
      <c r="G33" s="91" t="str">
        <f t="shared" si="0"/>
        <v>Low</v>
      </c>
    </row>
    <row r="34" spans="2:7" ht="26.25" x14ac:dyDescent="0.35">
      <c r="B34" s="182"/>
      <c r="C34" s="45" t="s">
        <v>400</v>
      </c>
      <c r="D34" s="44">
        <v>2</v>
      </c>
      <c r="E34" s="91" t="s">
        <v>0</v>
      </c>
      <c r="F34" s="91">
        <f>D34*MAX(E$9)</f>
        <v>0</v>
      </c>
      <c r="G34" s="91" t="str">
        <f t="shared" si="0"/>
        <v>Low</v>
      </c>
    </row>
    <row r="35" spans="2:7" x14ac:dyDescent="0.35">
      <c r="B35" s="182"/>
      <c r="C35" s="45" t="s">
        <v>401</v>
      </c>
      <c r="D35" s="44">
        <v>2</v>
      </c>
      <c r="E35" s="44" t="s">
        <v>423</v>
      </c>
      <c r="F35" s="91">
        <f>D35*MAX(D$9,E$9,F$9)</f>
        <v>0</v>
      </c>
      <c r="G35" s="91" t="str">
        <f t="shared" si="0"/>
        <v>Low</v>
      </c>
    </row>
    <row r="36" spans="2:7" x14ac:dyDescent="0.35">
      <c r="B36" s="182"/>
      <c r="C36" s="45" t="s">
        <v>402</v>
      </c>
      <c r="D36" s="44">
        <v>2</v>
      </c>
      <c r="E36" s="44" t="s">
        <v>0</v>
      </c>
      <c r="F36" s="91">
        <f>D36*MAX(E$9)</f>
        <v>0</v>
      </c>
      <c r="G36" s="91" t="str">
        <f t="shared" si="0"/>
        <v>Low</v>
      </c>
    </row>
    <row r="37" spans="2:7" ht="26.25" x14ac:dyDescent="0.35">
      <c r="B37" s="181" t="s">
        <v>367</v>
      </c>
      <c r="C37" s="45" t="s">
        <v>403</v>
      </c>
      <c r="D37" s="44">
        <v>2</v>
      </c>
      <c r="E37" s="44" t="s">
        <v>421</v>
      </c>
      <c r="F37" s="91">
        <f>D37*MAX(E$9,F$9)</f>
        <v>0</v>
      </c>
      <c r="G37" s="91" t="str">
        <f t="shared" si="0"/>
        <v>Low</v>
      </c>
    </row>
    <row r="38" spans="2:7" x14ac:dyDescent="0.35">
      <c r="B38" s="182"/>
      <c r="C38" s="45" t="s">
        <v>404</v>
      </c>
      <c r="D38" s="44">
        <v>2</v>
      </c>
      <c r="E38" s="44" t="s">
        <v>421</v>
      </c>
      <c r="F38" s="91">
        <f>D38*MAX(E$9,F$9)</f>
        <v>0</v>
      </c>
      <c r="G38" s="91" t="str">
        <f t="shared" si="0"/>
        <v>Low</v>
      </c>
    </row>
    <row r="39" spans="2:7" ht="26.25" x14ac:dyDescent="0.35">
      <c r="B39" s="182"/>
      <c r="C39" s="45" t="s">
        <v>405</v>
      </c>
      <c r="D39" s="44">
        <v>2</v>
      </c>
      <c r="E39" s="44" t="s">
        <v>423</v>
      </c>
      <c r="F39" s="91">
        <f t="shared" ref="F39:F41" si="4">D39*MAX(D$9,E$9,F$9)</f>
        <v>0</v>
      </c>
      <c r="G39" s="91" t="str">
        <f t="shared" si="0"/>
        <v>Low</v>
      </c>
    </row>
    <row r="40" spans="2:7" ht="26.25" x14ac:dyDescent="0.35">
      <c r="B40" s="182"/>
      <c r="C40" s="45" t="s">
        <v>406</v>
      </c>
      <c r="D40" s="44">
        <v>2</v>
      </c>
      <c r="E40" s="44" t="s">
        <v>423</v>
      </c>
      <c r="F40" s="91">
        <f t="shared" si="4"/>
        <v>0</v>
      </c>
      <c r="G40" s="91" t="str">
        <f t="shared" si="0"/>
        <v>Low</v>
      </c>
    </row>
    <row r="41" spans="2:7" ht="26.25" x14ac:dyDescent="0.35">
      <c r="B41" s="182"/>
      <c r="C41" s="45" t="s">
        <v>407</v>
      </c>
      <c r="D41" s="44">
        <v>3</v>
      </c>
      <c r="E41" s="44" t="s">
        <v>423</v>
      </c>
      <c r="F41" s="91">
        <f t="shared" si="4"/>
        <v>0</v>
      </c>
      <c r="G41" s="91" t="str">
        <f t="shared" si="0"/>
        <v>Low</v>
      </c>
    </row>
    <row r="42" spans="2:7" ht="26.25" x14ac:dyDescent="0.35">
      <c r="B42" s="182"/>
      <c r="C42" s="45" t="s">
        <v>408</v>
      </c>
      <c r="D42" s="44">
        <v>2</v>
      </c>
      <c r="E42" s="44" t="s">
        <v>421</v>
      </c>
      <c r="F42" s="91">
        <f>D42*MAX(E$9,F$9)</f>
        <v>0</v>
      </c>
      <c r="G42" s="91" t="str">
        <f t="shared" si="0"/>
        <v>Low</v>
      </c>
    </row>
    <row r="43" spans="2:7" ht="26.25" x14ac:dyDescent="0.35">
      <c r="B43" s="184" t="s">
        <v>368</v>
      </c>
      <c r="C43" s="45" t="s">
        <v>409</v>
      </c>
      <c r="D43" s="44">
        <v>2</v>
      </c>
      <c r="E43" s="44" t="s">
        <v>423</v>
      </c>
      <c r="F43" s="91">
        <f t="shared" ref="F43:F48" si="5">D43*MAX(D$9,E$9,F$9)</f>
        <v>0</v>
      </c>
      <c r="G43" s="91" t="str">
        <f t="shared" si="0"/>
        <v>Low</v>
      </c>
    </row>
    <row r="44" spans="2:7" ht="39.4" x14ac:dyDescent="0.35">
      <c r="B44" s="185"/>
      <c r="C44" s="45" t="s">
        <v>410</v>
      </c>
      <c r="D44" s="44">
        <v>2</v>
      </c>
      <c r="E44" s="44" t="s">
        <v>423</v>
      </c>
      <c r="F44" s="91">
        <f t="shared" si="5"/>
        <v>0</v>
      </c>
      <c r="G44" s="91" t="str">
        <f t="shared" si="0"/>
        <v>Low</v>
      </c>
    </row>
    <row r="45" spans="2:7" ht="26.25" x14ac:dyDescent="0.35">
      <c r="B45" s="185"/>
      <c r="C45" s="45" t="s">
        <v>411</v>
      </c>
      <c r="D45" s="44">
        <v>2</v>
      </c>
      <c r="E45" s="44" t="s">
        <v>423</v>
      </c>
      <c r="F45" s="91">
        <f t="shared" si="5"/>
        <v>0</v>
      </c>
      <c r="G45" s="91" t="str">
        <f t="shared" si="0"/>
        <v>Low</v>
      </c>
    </row>
    <row r="46" spans="2:7" x14ac:dyDescent="0.35">
      <c r="B46" s="185"/>
      <c r="C46" s="45" t="s">
        <v>412</v>
      </c>
      <c r="D46" s="44">
        <v>3</v>
      </c>
      <c r="E46" s="44" t="s">
        <v>423</v>
      </c>
      <c r="F46" s="91">
        <f t="shared" si="5"/>
        <v>0</v>
      </c>
      <c r="G46" s="91" t="str">
        <f t="shared" si="0"/>
        <v>Low</v>
      </c>
    </row>
    <row r="47" spans="2:7" ht="39.4" x14ac:dyDescent="0.35">
      <c r="B47" s="185"/>
      <c r="C47" s="45" t="s">
        <v>413</v>
      </c>
      <c r="D47" s="44">
        <v>3</v>
      </c>
      <c r="E47" s="44" t="s">
        <v>423</v>
      </c>
      <c r="F47" s="91">
        <f t="shared" si="5"/>
        <v>0</v>
      </c>
      <c r="G47" s="91" t="str">
        <f t="shared" si="0"/>
        <v>Low</v>
      </c>
    </row>
    <row r="48" spans="2:7" ht="39.4" x14ac:dyDescent="0.35">
      <c r="B48" s="185"/>
      <c r="C48" s="45" t="s">
        <v>414</v>
      </c>
      <c r="D48" s="44">
        <v>2</v>
      </c>
      <c r="E48" s="44" t="s">
        <v>423</v>
      </c>
      <c r="F48" s="91">
        <f t="shared" si="5"/>
        <v>0</v>
      </c>
      <c r="G48" s="91" t="str">
        <f t="shared" si="0"/>
        <v>Low</v>
      </c>
    </row>
    <row r="49" spans="2:7" ht="26.25" x14ac:dyDescent="0.35">
      <c r="B49" s="186"/>
      <c r="C49" s="45" t="s">
        <v>415</v>
      </c>
      <c r="D49" s="116">
        <v>2</v>
      </c>
      <c r="E49" s="44" t="s">
        <v>421</v>
      </c>
      <c r="F49" s="91">
        <f>D49*MAX(D$9,E$9)</f>
        <v>0</v>
      </c>
      <c r="G49" s="91" t="str">
        <f t="shared" si="0"/>
        <v>Low</v>
      </c>
    </row>
    <row r="50" spans="2:7" ht="13.15" customHeight="1" x14ac:dyDescent="0.35">
      <c r="B50" s="181" t="s">
        <v>369</v>
      </c>
      <c r="C50" s="45" t="s">
        <v>416</v>
      </c>
      <c r="D50" s="44">
        <v>2</v>
      </c>
      <c r="E50" s="44" t="s">
        <v>423</v>
      </c>
      <c r="F50" s="91">
        <f t="shared" ref="F50:F51" si="6">D50*MAX(D$9,E$9,F$9)</f>
        <v>0</v>
      </c>
      <c r="G50" s="91" t="str">
        <f t="shared" si="0"/>
        <v>Low</v>
      </c>
    </row>
    <row r="51" spans="2:7" ht="52.5" x14ac:dyDescent="0.35">
      <c r="B51" s="182"/>
      <c r="C51" s="45" t="s">
        <v>417</v>
      </c>
      <c r="D51" s="44">
        <v>2</v>
      </c>
      <c r="E51" s="44" t="s">
        <v>423</v>
      </c>
      <c r="F51" s="91">
        <f t="shared" si="6"/>
        <v>0</v>
      </c>
      <c r="G51" s="91" t="str">
        <f t="shared" si="0"/>
        <v>Low</v>
      </c>
    </row>
    <row r="52" spans="2:7" ht="26.25" x14ac:dyDescent="0.35">
      <c r="B52" s="182"/>
      <c r="C52" s="45" t="s">
        <v>418</v>
      </c>
      <c r="D52" s="44">
        <v>2</v>
      </c>
      <c r="E52" s="44" t="s">
        <v>421</v>
      </c>
      <c r="F52" s="91">
        <f>D52*MAX(E$9,F$9)</f>
        <v>0</v>
      </c>
      <c r="G52" s="91" t="str">
        <f t="shared" si="0"/>
        <v>Low</v>
      </c>
    </row>
    <row r="53" spans="2:7" ht="26.25" x14ac:dyDescent="0.35">
      <c r="B53" s="182"/>
      <c r="C53" s="45" t="s">
        <v>419</v>
      </c>
      <c r="D53" s="44">
        <v>2</v>
      </c>
      <c r="E53" s="44" t="s">
        <v>423</v>
      </c>
      <c r="F53" s="91">
        <f t="shared" ref="F53:F54" si="7">D53*MAX(D$9,E$9,F$9)</f>
        <v>0</v>
      </c>
      <c r="G53" s="91" t="str">
        <f t="shared" si="0"/>
        <v>Low</v>
      </c>
    </row>
    <row r="54" spans="2:7" x14ac:dyDescent="0.35">
      <c r="B54" s="182"/>
      <c r="C54" s="45" t="s">
        <v>420</v>
      </c>
      <c r="D54" s="44">
        <v>2</v>
      </c>
      <c r="E54" s="44" t="s">
        <v>423</v>
      </c>
      <c r="F54" s="91">
        <f t="shared" si="7"/>
        <v>0</v>
      </c>
      <c r="G54" s="91" t="str">
        <f t="shared" si="0"/>
        <v>Low</v>
      </c>
    </row>
  </sheetData>
  <autoFilter ref="B11:F54"/>
  <mergeCells count="8">
    <mergeCell ref="B43:B49"/>
    <mergeCell ref="B50:B54"/>
    <mergeCell ref="D7:F7"/>
    <mergeCell ref="B12:B16"/>
    <mergeCell ref="B17:B19"/>
    <mergeCell ref="B20:B27"/>
    <mergeCell ref="B29:B36"/>
    <mergeCell ref="B37:B42"/>
  </mergeCells>
  <conditionalFormatting sqref="G12:G48">
    <cfRule type="cellIs" dxfId="5" priority="4" operator="equal">
      <formula>"High"</formula>
    </cfRule>
    <cfRule type="cellIs" dxfId="4" priority="5" operator="equal">
      <formula>"Medium"</formula>
    </cfRule>
    <cfRule type="cellIs" dxfId="3" priority="6" operator="equal">
      <formula>"Low"</formula>
    </cfRule>
  </conditionalFormatting>
  <conditionalFormatting sqref="G49:G54">
    <cfRule type="cellIs" dxfId="2" priority="1" operator="equal">
      <formula>"High"</formula>
    </cfRule>
    <cfRule type="cellIs" dxfId="1" priority="2" operator="equal">
      <formula>"Medium"</formula>
    </cfRule>
    <cfRule type="cellIs" dxfId="0" priority="3" operator="equal">
      <formula>"Low"</formula>
    </cfRule>
  </conditionalFormatting>
  <dataValidations count="1">
    <dataValidation type="list" allowBlank="1" showInputMessage="1" showErrorMessage="1" sqref="D12:D54">
      <formula1>"1, 2, 3"</formula1>
    </dataValidation>
  </dataValidations>
  <pageMargins left="0.55118110236220474" right="0.78740157480314965" top="0.98425196850393704" bottom="0.98425196850393704" header="0.51181102362204722" footer="0.51181102362204722"/>
  <pageSetup paperSize="9" scale="67" fitToHeight="0" orientation="portrait"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workbookViewId="0"/>
  </sheetViews>
  <sheetFormatPr defaultRowHeight="14.25" x14ac:dyDescent="0.45"/>
  <cols>
    <col min="1" max="1" width="9.06640625" style="141"/>
    <col min="2" max="2" width="35" style="142" customWidth="1"/>
    <col min="3" max="3" width="16.3984375" style="141" customWidth="1"/>
    <col min="4" max="4" width="61" style="142" customWidth="1"/>
    <col min="5" max="5" width="55.59765625" style="142" customWidth="1"/>
    <col min="6" max="16384" width="9.06640625" style="134"/>
  </cols>
  <sheetData>
    <row r="1" spans="1:5" s="128" customFormat="1" ht="23.25" x14ac:dyDescent="0.35">
      <c r="B1" s="129" t="s">
        <v>19</v>
      </c>
      <c r="C1" s="130"/>
      <c r="D1" s="130"/>
      <c r="E1" s="130"/>
    </row>
    <row r="2" spans="1:5" s="128" customFormat="1" ht="13.15" x14ac:dyDescent="0.35">
      <c r="B2" s="128" t="s">
        <v>20</v>
      </c>
      <c r="C2" s="130"/>
      <c r="D2" s="130"/>
      <c r="E2" s="130"/>
    </row>
    <row r="4" spans="1:5" ht="42" x14ac:dyDescent="0.45">
      <c r="A4" s="131" t="s">
        <v>21</v>
      </c>
      <c r="B4" s="132" t="s">
        <v>22</v>
      </c>
      <c r="C4" s="133" t="s">
        <v>23</v>
      </c>
      <c r="D4" s="132" t="s">
        <v>24</v>
      </c>
      <c r="E4" s="132" t="s">
        <v>25</v>
      </c>
    </row>
    <row r="5" spans="1:5" ht="28.5" x14ac:dyDescent="0.45">
      <c r="A5" s="135" t="s">
        <v>26</v>
      </c>
      <c r="B5" s="136" t="s">
        <v>27</v>
      </c>
      <c r="C5" s="137" t="s">
        <v>28</v>
      </c>
      <c r="D5" s="136" t="s">
        <v>29</v>
      </c>
      <c r="E5" s="136" t="s">
        <v>30</v>
      </c>
    </row>
    <row r="6" spans="1:5" ht="28.5" x14ac:dyDescent="0.45">
      <c r="A6" s="135" t="s">
        <v>26</v>
      </c>
      <c r="B6" s="136" t="s">
        <v>27</v>
      </c>
      <c r="C6" s="137" t="s">
        <v>31</v>
      </c>
      <c r="D6" s="136" t="s">
        <v>32</v>
      </c>
      <c r="E6" s="136" t="s">
        <v>30</v>
      </c>
    </row>
    <row r="7" spans="1:5" ht="57" x14ac:dyDescent="0.45">
      <c r="A7" s="138" t="s">
        <v>33</v>
      </c>
      <c r="B7" s="136" t="s">
        <v>27</v>
      </c>
      <c r="C7" s="137" t="s">
        <v>34</v>
      </c>
      <c r="D7" s="136" t="s">
        <v>35</v>
      </c>
      <c r="E7" s="136" t="s">
        <v>30</v>
      </c>
    </row>
    <row r="8" spans="1:5" ht="57" x14ac:dyDescent="0.45">
      <c r="A8" s="138" t="s">
        <v>33</v>
      </c>
      <c r="B8" s="136" t="s">
        <v>27</v>
      </c>
      <c r="C8" s="137" t="s">
        <v>36</v>
      </c>
      <c r="D8" s="136" t="s">
        <v>37</v>
      </c>
      <c r="E8" s="136" t="s">
        <v>30</v>
      </c>
    </row>
    <row r="9" spans="1:5" ht="42.75" x14ac:dyDescent="0.45">
      <c r="A9" s="138" t="s">
        <v>33</v>
      </c>
      <c r="B9" s="136" t="s">
        <v>27</v>
      </c>
      <c r="C9" s="137" t="s">
        <v>38</v>
      </c>
      <c r="D9" s="136" t="s">
        <v>39</v>
      </c>
      <c r="E9" s="136" t="s">
        <v>30</v>
      </c>
    </row>
    <row r="10" spans="1:5" ht="28.5" x14ac:dyDescent="0.45">
      <c r="A10" s="139" t="s">
        <v>40</v>
      </c>
      <c r="B10" s="136" t="s">
        <v>27</v>
      </c>
      <c r="C10" s="137" t="s">
        <v>41</v>
      </c>
      <c r="D10" s="136" t="s">
        <v>42</v>
      </c>
      <c r="E10" s="136" t="s">
        <v>30</v>
      </c>
    </row>
    <row r="11" spans="1:5" ht="28.5" x14ac:dyDescent="0.45">
      <c r="A11" s="135" t="s">
        <v>26</v>
      </c>
      <c r="B11" s="136" t="s">
        <v>43</v>
      </c>
      <c r="C11" s="137" t="s">
        <v>44</v>
      </c>
      <c r="D11" s="136" t="s">
        <v>45</v>
      </c>
      <c r="E11" s="136" t="s">
        <v>46</v>
      </c>
    </row>
    <row r="12" spans="1:5" ht="42.75" x14ac:dyDescent="0.45">
      <c r="A12" s="135" t="s">
        <v>26</v>
      </c>
      <c r="B12" s="136" t="s">
        <v>43</v>
      </c>
      <c r="C12" s="137" t="s">
        <v>47</v>
      </c>
      <c r="D12" s="136" t="s">
        <v>48</v>
      </c>
      <c r="E12" s="136" t="s">
        <v>46</v>
      </c>
    </row>
    <row r="13" spans="1:5" ht="28.5" x14ac:dyDescent="0.45">
      <c r="A13" s="138" t="s">
        <v>33</v>
      </c>
      <c r="B13" s="136" t="s">
        <v>43</v>
      </c>
      <c r="C13" s="137" t="s">
        <v>49</v>
      </c>
      <c r="D13" s="136" t="s">
        <v>50</v>
      </c>
      <c r="E13" s="136" t="s">
        <v>46</v>
      </c>
    </row>
    <row r="14" spans="1:5" ht="42.75" x14ac:dyDescent="0.45">
      <c r="A14" s="139" t="s">
        <v>40</v>
      </c>
      <c r="B14" s="136" t="s">
        <v>43</v>
      </c>
      <c r="C14" s="137" t="s">
        <v>51</v>
      </c>
      <c r="D14" s="136" t="s">
        <v>52</v>
      </c>
      <c r="E14" s="136" t="s">
        <v>46</v>
      </c>
    </row>
    <row r="15" spans="1:5" ht="57" x14ac:dyDescent="0.45">
      <c r="A15" s="139" t="s">
        <v>40</v>
      </c>
      <c r="B15" s="136" t="s">
        <v>43</v>
      </c>
      <c r="C15" s="137" t="s">
        <v>53</v>
      </c>
      <c r="D15" s="136" t="s">
        <v>54</v>
      </c>
      <c r="E15" s="136" t="s">
        <v>46</v>
      </c>
    </row>
    <row r="16" spans="1:5" ht="28.5" x14ac:dyDescent="0.45">
      <c r="A16" s="135" t="s">
        <v>26</v>
      </c>
      <c r="B16" s="136" t="s">
        <v>55</v>
      </c>
      <c r="C16" s="137" t="s">
        <v>56</v>
      </c>
      <c r="D16" s="136" t="s">
        <v>57</v>
      </c>
      <c r="E16" s="136" t="s">
        <v>58</v>
      </c>
    </row>
    <row r="17" spans="1:5" ht="57" x14ac:dyDescent="0.45">
      <c r="A17" s="138" t="s">
        <v>33</v>
      </c>
      <c r="B17" s="136" t="s">
        <v>55</v>
      </c>
      <c r="C17" s="137" t="s">
        <v>59</v>
      </c>
      <c r="D17" s="136" t="s">
        <v>60</v>
      </c>
      <c r="E17" s="136" t="s">
        <v>58</v>
      </c>
    </row>
    <row r="18" spans="1:5" ht="42.75" x14ac:dyDescent="0.45">
      <c r="A18" s="138" t="s">
        <v>33</v>
      </c>
      <c r="B18" s="136" t="s">
        <v>55</v>
      </c>
      <c r="C18" s="137" t="s">
        <v>61</v>
      </c>
      <c r="D18" s="136" t="s">
        <v>62</v>
      </c>
      <c r="E18" s="136" t="s">
        <v>58</v>
      </c>
    </row>
    <row r="19" spans="1:5" ht="28.5" x14ac:dyDescent="0.45">
      <c r="A19" s="139" t="s">
        <v>40</v>
      </c>
      <c r="B19" s="136" t="s">
        <v>55</v>
      </c>
      <c r="C19" s="137" t="s">
        <v>63</v>
      </c>
      <c r="D19" s="136" t="s">
        <v>64</v>
      </c>
      <c r="E19" s="136" t="s">
        <v>58</v>
      </c>
    </row>
    <row r="20" spans="1:5" ht="85.5" x14ac:dyDescent="0.45">
      <c r="A20" s="135" t="s">
        <v>26</v>
      </c>
      <c r="B20" s="136" t="s">
        <v>65</v>
      </c>
      <c r="C20" s="137" t="s">
        <v>66</v>
      </c>
      <c r="D20" s="136" t="s">
        <v>67</v>
      </c>
      <c r="E20" s="136" t="s">
        <v>68</v>
      </c>
    </row>
    <row r="21" spans="1:5" x14ac:dyDescent="0.45">
      <c r="A21" s="135" t="s">
        <v>26</v>
      </c>
      <c r="B21" s="136" t="s">
        <v>65</v>
      </c>
      <c r="C21" s="137" t="s">
        <v>69</v>
      </c>
      <c r="D21" s="136" t="s">
        <v>70</v>
      </c>
      <c r="E21" s="136" t="s">
        <v>68</v>
      </c>
    </row>
    <row r="22" spans="1:5" ht="28.5" x14ac:dyDescent="0.45">
      <c r="A22" s="138" t="s">
        <v>33</v>
      </c>
      <c r="B22" s="136" t="s">
        <v>65</v>
      </c>
      <c r="C22" s="137" t="s">
        <v>71</v>
      </c>
      <c r="D22" s="136" t="s">
        <v>72</v>
      </c>
      <c r="E22" s="136" t="s">
        <v>68</v>
      </c>
    </row>
    <row r="23" spans="1:5" x14ac:dyDescent="0.45">
      <c r="A23" s="139" t="s">
        <v>40</v>
      </c>
      <c r="B23" s="136" t="s">
        <v>65</v>
      </c>
      <c r="C23" s="137" t="s">
        <v>73</v>
      </c>
      <c r="D23" s="136" t="s">
        <v>74</v>
      </c>
      <c r="E23" s="136" t="s">
        <v>68</v>
      </c>
    </row>
    <row r="24" spans="1:5" ht="42.75" x14ac:dyDescent="0.45">
      <c r="A24" s="135" t="s">
        <v>26</v>
      </c>
      <c r="B24" s="136" t="s">
        <v>75</v>
      </c>
      <c r="C24" s="137" t="s">
        <v>76</v>
      </c>
      <c r="D24" s="136" t="s">
        <v>77</v>
      </c>
      <c r="E24" s="136" t="s">
        <v>78</v>
      </c>
    </row>
    <row r="25" spans="1:5" ht="71.25" x14ac:dyDescent="0.45">
      <c r="A25" s="135" t="s">
        <v>26</v>
      </c>
      <c r="B25" s="136" t="s">
        <v>75</v>
      </c>
      <c r="C25" s="137" t="s">
        <v>79</v>
      </c>
      <c r="D25" s="136" t="s">
        <v>80</v>
      </c>
      <c r="E25" s="136" t="s">
        <v>78</v>
      </c>
    </row>
    <row r="26" spans="1:5" ht="57" x14ac:dyDescent="0.45">
      <c r="A26" s="138" t="s">
        <v>33</v>
      </c>
      <c r="B26" s="136" t="s">
        <v>75</v>
      </c>
      <c r="C26" s="137" t="s">
        <v>81</v>
      </c>
      <c r="D26" s="136" t="s">
        <v>82</v>
      </c>
      <c r="E26" s="136" t="s">
        <v>78</v>
      </c>
    </row>
    <row r="27" spans="1:5" ht="85.5" x14ac:dyDescent="0.45">
      <c r="A27" s="135" t="s">
        <v>26</v>
      </c>
      <c r="B27" s="136" t="s">
        <v>83</v>
      </c>
      <c r="C27" s="137" t="s">
        <v>84</v>
      </c>
      <c r="D27" s="136" t="s">
        <v>85</v>
      </c>
      <c r="E27" s="136" t="s">
        <v>86</v>
      </c>
    </row>
    <row r="28" spans="1:5" ht="28.5" x14ac:dyDescent="0.45">
      <c r="A28" s="135" t="s">
        <v>26</v>
      </c>
      <c r="B28" s="136" t="s">
        <v>83</v>
      </c>
      <c r="C28" s="137" t="s">
        <v>87</v>
      </c>
      <c r="D28" s="136" t="s">
        <v>88</v>
      </c>
      <c r="E28" s="136" t="s">
        <v>86</v>
      </c>
    </row>
    <row r="29" spans="1:5" ht="42.75" x14ac:dyDescent="0.45">
      <c r="A29" s="135" t="s">
        <v>26</v>
      </c>
      <c r="B29" s="136" t="s">
        <v>83</v>
      </c>
      <c r="C29" s="137" t="s">
        <v>89</v>
      </c>
      <c r="D29" s="136" t="s">
        <v>90</v>
      </c>
      <c r="E29" s="136" t="s">
        <v>86</v>
      </c>
    </row>
    <row r="30" spans="1:5" ht="28.5" x14ac:dyDescent="0.45">
      <c r="A30" s="138" t="s">
        <v>33</v>
      </c>
      <c r="B30" s="136" t="s">
        <v>83</v>
      </c>
      <c r="C30" s="137" t="s">
        <v>91</v>
      </c>
      <c r="D30" s="136" t="s">
        <v>92</v>
      </c>
      <c r="E30" s="136" t="s">
        <v>86</v>
      </c>
    </row>
    <row r="31" spans="1:5" ht="42.75" x14ac:dyDescent="0.45">
      <c r="A31" s="139" t="s">
        <v>40</v>
      </c>
      <c r="B31" s="136" t="s">
        <v>83</v>
      </c>
      <c r="C31" s="137" t="s">
        <v>93</v>
      </c>
      <c r="D31" s="136" t="s">
        <v>94</v>
      </c>
      <c r="E31" s="136" t="s">
        <v>86</v>
      </c>
    </row>
    <row r="32" spans="1:5" ht="28.5" x14ac:dyDescent="0.45">
      <c r="A32" s="135" t="s">
        <v>26</v>
      </c>
      <c r="B32" s="136" t="s">
        <v>95</v>
      </c>
      <c r="C32" s="137" t="s">
        <v>96</v>
      </c>
      <c r="D32" s="136" t="s">
        <v>97</v>
      </c>
      <c r="E32" s="136" t="s">
        <v>98</v>
      </c>
    </row>
    <row r="33" spans="1:5" ht="57" x14ac:dyDescent="0.45">
      <c r="A33" s="135" t="s">
        <v>26</v>
      </c>
      <c r="B33" s="136" t="s">
        <v>95</v>
      </c>
      <c r="C33" s="137" t="s">
        <v>99</v>
      </c>
      <c r="D33" s="136" t="s">
        <v>100</v>
      </c>
      <c r="E33" s="136" t="s">
        <v>98</v>
      </c>
    </row>
    <row r="34" spans="1:5" ht="28.5" x14ac:dyDescent="0.45">
      <c r="A34" s="138" t="s">
        <v>33</v>
      </c>
      <c r="B34" s="136" t="s">
        <v>95</v>
      </c>
      <c r="C34" s="137" t="s">
        <v>101</v>
      </c>
      <c r="D34" s="136" t="s">
        <v>102</v>
      </c>
      <c r="E34" s="136" t="s">
        <v>98</v>
      </c>
    </row>
    <row r="35" spans="1:5" ht="28.5" x14ac:dyDescent="0.45">
      <c r="A35" s="139" t="s">
        <v>40</v>
      </c>
      <c r="B35" s="136" t="s">
        <v>95</v>
      </c>
      <c r="C35" s="137" t="s">
        <v>103</v>
      </c>
      <c r="D35" s="136" t="s">
        <v>104</v>
      </c>
      <c r="E35" s="136" t="s">
        <v>98</v>
      </c>
    </row>
    <row r="36" spans="1:5" ht="57" x14ac:dyDescent="0.45">
      <c r="A36" s="135" t="s">
        <v>26</v>
      </c>
      <c r="B36" s="136" t="s">
        <v>105</v>
      </c>
      <c r="C36" s="137" t="s">
        <v>106</v>
      </c>
      <c r="D36" s="136" t="s">
        <v>107</v>
      </c>
      <c r="E36" s="136" t="s">
        <v>108</v>
      </c>
    </row>
    <row r="37" spans="1:5" ht="28.5" x14ac:dyDescent="0.45">
      <c r="A37" s="138" t="s">
        <v>33</v>
      </c>
      <c r="B37" s="136" t="s">
        <v>105</v>
      </c>
      <c r="C37" s="137" t="s">
        <v>109</v>
      </c>
      <c r="D37" s="136" t="s">
        <v>110</v>
      </c>
      <c r="E37" s="136" t="s">
        <v>111</v>
      </c>
    </row>
    <row r="38" spans="1:5" ht="28.5" x14ac:dyDescent="0.45">
      <c r="A38" s="138" t="s">
        <v>33</v>
      </c>
      <c r="B38" s="136" t="s">
        <v>105</v>
      </c>
      <c r="C38" s="137" t="s">
        <v>112</v>
      </c>
      <c r="D38" s="140" t="s">
        <v>113</v>
      </c>
      <c r="E38" s="136" t="s">
        <v>111</v>
      </c>
    </row>
    <row r="39" spans="1:5" ht="42.75" x14ac:dyDescent="0.45">
      <c r="A39" s="139" t="s">
        <v>40</v>
      </c>
      <c r="B39" s="136" t="s">
        <v>105</v>
      </c>
      <c r="C39" s="137" t="s">
        <v>114</v>
      </c>
      <c r="D39" s="140" t="s">
        <v>115</v>
      </c>
      <c r="E39" s="136" t="s">
        <v>111</v>
      </c>
    </row>
    <row r="40" spans="1:5" ht="28.5" x14ac:dyDescent="0.45">
      <c r="A40" s="139" t="s">
        <v>40</v>
      </c>
      <c r="B40" s="136" t="s">
        <v>105</v>
      </c>
      <c r="C40" s="137" t="s">
        <v>116</v>
      </c>
      <c r="D40" s="136" t="s">
        <v>117</v>
      </c>
      <c r="E40" s="136" t="s">
        <v>111</v>
      </c>
    </row>
    <row r="41" spans="1:5" ht="57" x14ac:dyDescent="0.45">
      <c r="A41" s="135" t="s">
        <v>26</v>
      </c>
      <c r="B41" s="136" t="s">
        <v>118</v>
      </c>
      <c r="C41" s="137" t="s">
        <v>119</v>
      </c>
      <c r="D41" s="136" t="s">
        <v>120</v>
      </c>
      <c r="E41" s="136" t="s">
        <v>121</v>
      </c>
    </row>
    <row r="42" spans="1:5" ht="42.75" x14ac:dyDescent="0.45">
      <c r="A42" s="138" t="s">
        <v>33</v>
      </c>
      <c r="B42" s="136" t="s">
        <v>118</v>
      </c>
      <c r="C42" s="137" t="s">
        <v>122</v>
      </c>
      <c r="D42" s="136" t="s">
        <v>123</v>
      </c>
      <c r="E42" s="136" t="s">
        <v>121</v>
      </c>
    </row>
    <row r="43" spans="1:5" ht="42.75" x14ac:dyDescent="0.45">
      <c r="A43" s="139" t="s">
        <v>40</v>
      </c>
      <c r="B43" s="136" t="s">
        <v>118</v>
      </c>
      <c r="C43" s="137" t="s">
        <v>124</v>
      </c>
      <c r="D43" s="136" t="s">
        <v>125</v>
      </c>
      <c r="E43" s="136" t="s">
        <v>121</v>
      </c>
    </row>
    <row r="44" spans="1:5" ht="71.25" x14ac:dyDescent="0.45">
      <c r="A44" s="135" t="s">
        <v>26</v>
      </c>
      <c r="B44" s="136" t="s">
        <v>126</v>
      </c>
      <c r="C44" s="137" t="s">
        <v>127</v>
      </c>
      <c r="D44" s="136" t="s">
        <v>128</v>
      </c>
      <c r="E44" s="136" t="s">
        <v>129</v>
      </c>
    </row>
    <row r="45" spans="1:5" ht="42.75" x14ac:dyDescent="0.45">
      <c r="A45" s="138" t="s">
        <v>33</v>
      </c>
      <c r="B45" s="136" t="s">
        <v>126</v>
      </c>
      <c r="C45" s="137" t="s">
        <v>130</v>
      </c>
      <c r="D45" s="140" t="s">
        <v>131</v>
      </c>
      <c r="E45" s="136" t="s">
        <v>132</v>
      </c>
    </row>
    <row r="46" spans="1:5" ht="28.5" x14ac:dyDescent="0.45">
      <c r="A46" s="139" t="s">
        <v>40</v>
      </c>
      <c r="B46" s="136" t="s">
        <v>126</v>
      </c>
      <c r="C46" s="137" t="s">
        <v>133</v>
      </c>
      <c r="D46" s="136" t="s">
        <v>134</v>
      </c>
      <c r="E46" s="136" t="s">
        <v>129</v>
      </c>
    </row>
    <row r="47" spans="1:5" ht="42.75" x14ac:dyDescent="0.45">
      <c r="A47" s="135" t="s">
        <v>26</v>
      </c>
      <c r="B47" s="136" t="s">
        <v>135</v>
      </c>
      <c r="C47" s="137" t="s">
        <v>136</v>
      </c>
      <c r="D47" s="136" t="s">
        <v>137</v>
      </c>
      <c r="E47" s="136" t="s">
        <v>138</v>
      </c>
    </row>
    <row r="48" spans="1:5" ht="42.75" x14ac:dyDescent="0.45">
      <c r="A48" s="135" t="s">
        <v>26</v>
      </c>
      <c r="B48" s="136" t="s">
        <v>135</v>
      </c>
      <c r="C48" s="137" t="s">
        <v>139</v>
      </c>
      <c r="D48" s="136" t="s">
        <v>140</v>
      </c>
      <c r="E48" s="136" t="s">
        <v>138</v>
      </c>
    </row>
    <row r="49" spans="1:5" ht="57" x14ac:dyDescent="0.45">
      <c r="A49" s="135" t="s">
        <v>26</v>
      </c>
      <c r="B49" s="136" t="s">
        <v>135</v>
      </c>
      <c r="C49" s="137" t="s">
        <v>141</v>
      </c>
      <c r="D49" s="136" t="s">
        <v>142</v>
      </c>
      <c r="E49" s="136" t="s">
        <v>138</v>
      </c>
    </row>
    <row r="50" spans="1:5" ht="42.75" x14ac:dyDescent="0.45">
      <c r="A50" s="135" t="s">
        <v>26</v>
      </c>
      <c r="B50" s="136" t="s">
        <v>135</v>
      </c>
      <c r="C50" s="137" t="s">
        <v>143</v>
      </c>
      <c r="D50" s="136" t="s">
        <v>144</v>
      </c>
      <c r="E50" s="136" t="s">
        <v>138</v>
      </c>
    </row>
    <row r="51" spans="1:5" ht="42.75" x14ac:dyDescent="0.45">
      <c r="A51" s="138" t="s">
        <v>33</v>
      </c>
      <c r="B51" s="136" t="s">
        <v>135</v>
      </c>
      <c r="C51" s="137" t="s">
        <v>145</v>
      </c>
      <c r="D51" s="136" t="s">
        <v>146</v>
      </c>
      <c r="E51" s="136" t="s">
        <v>138</v>
      </c>
    </row>
    <row r="52" spans="1:5" x14ac:dyDescent="0.45">
      <c r="A52" s="138" t="s">
        <v>33</v>
      </c>
      <c r="B52" s="136" t="s">
        <v>135</v>
      </c>
      <c r="C52" s="137" t="s">
        <v>147</v>
      </c>
      <c r="D52" s="136" t="s">
        <v>148</v>
      </c>
      <c r="E52" s="136" t="s">
        <v>138</v>
      </c>
    </row>
    <row r="53" spans="1:5" ht="42.75" x14ac:dyDescent="0.45">
      <c r="A53" s="139" t="s">
        <v>40</v>
      </c>
      <c r="B53" s="136" t="s">
        <v>135</v>
      </c>
      <c r="C53" s="137" t="s">
        <v>149</v>
      </c>
      <c r="D53" s="136" t="s">
        <v>150</v>
      </c>
      <c r="E53" s="136" t="s">
        <v>138</v>
      </c>
    </row>
    <row r="54" spans="1:5" ht="28.5" x14ac:dyDescent="0.45">
      <c r="A54" s="139" t="s">
        <v>40</v>
      </c>
      <c r="B54" s="136" t="s">
        <v>135</v>
      </c>
      <c r="C54" s="137" t="s">
        <v>151</v>
      </c>
      <c r="D54" s="136" t="s">
        <v>152</v>
      </c>
      <c r="E54" s="136" t="s">
        <v>138</v>
      </c>
    </row>
    <row r="55" spans="1:5" ht="42.75" x14ac:dyDescent="0.45">
      <c r="A55" s="135" t="s">
        <v>26</v>
      </c>
      <c r="B55" s="136" t="s">
        <v>153</v>
      </c>
      <c r="C55" s="137" t="s">
        <v>154</v>
      </c>
      <c r="D55" s="136" t="s">
        <v>155</v>
      </c>
      <c r="E55" s="136" t="s">
        <v>156</v>
      </c>
    </row>
    <row r="56" spans="1:5" ht="42.75" x14ac:dyDescent="0.45">
      <c r="A56" s="135" t="s">
        <v>26</v>
      </c>
      <c r="B56" s="136" t="s">
        <v>153</v>
      </c>
      <c r="C56" s="137" t="s">
        <v>157</v>
      </c>
      <c r="D56" s="136" t="s">
        <v>158</v>
      </c>
      <c r="E56" s="136" t="s">
        <v>156</v>
      </c>
    </row>
    <row r="57" spans="1:5" ht="28.5" x14ac:dyDescent="0.45">
      <c r="A57" s="138" t="s">
        <v>33</v>
      </c>
      <c r="B57" s="136" t="s">
        <v>153</v>
      </c>
      <c r="C57" s="137" t="s">
        <v>159</v>
      </c>
      <c r="D57" s="136" t="s">
        <v>160</v>
      </c>
      <c r="E57" s="136" t="s">
        <v>156</v>
      </c>
    </row>
    <row r="58" spans="1:5" ht="42.75" x14ac:dyDescent="0.45">
      <c r="A58" s="138" t="s">
        <v>33</v>
      </c>
      <c r="B58" s="136" t="s">
        <v>153</v>
      </c>
      <c r="C58" s="137" t="s">
        <v>161</v>
      </c>
      <c r="D58" s="136" t="s">
        <v>162</v>
      </c>
      <c r="E58" s="136" t="s">
        <v>156</v>
      </c>
    </row>
    <row r="59" spans="1:5" ht="28.5" x14ac:dyDescent="0.45">
      <c r="A59" s="138" t="s">
        <v>33</v>
      </c>
      <c r="B59" s="136" t="s">
        <v>153</v>
      </c>
      <c r="C59" s="137" t="s">
        <v>163</v>
      </c>
      <c r="D59" s="136" t="s">
        <v>164</v>
      </c>
      <c r="E59" s="136" t="s">
        <v>156</v>
      </c>
    </row>
    <row r="60" spans="1:5" ht="28.5" x14ac:dyDescent="0.45">
      <c r="A60" s="135" t="s">
        <v>26</v>
      </c>
      <c r="B60" s="136" t="s">
        <v>165</v>
      </c>
      <c r="C60" s="137" t="s">
        <v>166</v>
      </c>
      <c r="D60" s="136" t="s">
        <v>167</v>
      </c>
      <c r="E60" s="136" t="s">
        <v>168</v>
      </c>
    </row>
    <row r="61" spans="1:5" ht="42.75" x14ac:dyDescent="0.45">
      <c r="A61" s="135" t="s">
        <v>26</v>
      </c>
      <c r="B61" s="136" t="s">
        <v>165</v>
      </c>
      <c r="C61" s="137" t="s">
        <v>169</v>
      </c>
      <c r="D61" s="140" t="s">
        <v>170</v>
      </c>
      <c r="E61" s="136" t="s">
        <v>168</v>
      </c>
    </row>
    <row r="62" spans="1:5" ht="28.5" x14ac:dyDescent="0.45">
      <c r="A62" s="138" t="s">
        <v>33</v>
      </c>
      <c r="B62" s="136" t="s">
        <v>165</v>
      </c>
      <c r="C62" s="137" t="s">
        <v>171</v>
      </c>
      <c r="D62" s="136" t="s">
        <v>172</v>
      </c>
      <c r="E62" s="136" t="s">
        <v>168</v>
      </c>
    </row>
    <row r="63" spans="1:5" x14ac:dyDescent="0.45">
      <c r="A63" s="138" t="s">
        <v>33</v>
      </c>
      <c r="B63" s="136" t="s">
        <v>165</v>
      </c>
      <c r="C63" s="137" t="s">
        <v>173</v>
      </c>
      <c r="D63" s="136" t="s">
        <v>174</v>
      </c>
      <c r="E63" s="136" t="s">
        <v>168</v>
      </c>
    </row>
    <row r="64" spans="1:5" ht="42.75" x14ac:dyDescent="0.45">
      <c r="A64" s="138" t="s">
        <v>33</v>
      </c>
      <c r="B64" s="136" t="s">
        <v>165</v>
      </c>
      <c r="C64" s="137" t="s">
        <v>175</v>
      </c>
      <c r="D64" s="136" t="s">
        <v>176</v>
      </c>
      <c r="E64" s="136" t="s">
        <v>168</v>
      </c>
    </row>
    <row r="65" spans="1:5" ht="42.75" x14ac:dyDescent="0.45">
      <c r="A65" s="139" t="s">
        <v>40</v>
      </c>
      <c r="B65" s="136" t="s">
        <v>165</v>
      </c>
      <c r="C65" s="137" t="s">
        <v>177</v>
      </c>
      <c r="D65" s="140" t="s">
        <v>178</v>
      </c>
      <c r="E65" s="136" t="s">
        <v>168</v>
      </c>
    </row>
    <row r="66" spans="1:5" x14ac:dyDescent="0.45">
      <c r="A66" s="135" t="s">
        <v>26</v>
      </c>
      <c r="B66" s="136" t="s">
        <v>179</v>
      </c>
      <c r="C66" s="137" t="s">
        <v>180</v>
      </c>
      <c r="D66" s="136" t="s">
        <v>181</v>
      </c>
      <c r="E66" s="136" t="s">
        <v>182</v>
      </c>
    </row>
    <row r="67" spans="1:5" ht="28.5" x14ac:dyDescent="0.45">
      <c r="A67" s="135" t="s">
        <v>26</v>
      </c>
      <c r="B67" s="136" t="s">
        <v>179</v>
      </c>
      <c r="C67" s="137" t="s">
        <v>183</v>
      </c>
      <c r="D67" s="136" t="s">
        <v>184</v>
      </c>
      <c r="E67" s="136" t="s">
        <v>182</v>
      </c>
    </row>
    <row r="68" spans="1:5" ht="28.5" x14ac:dyDescent="0.45">
      <c r="A68" s="135" t="s">
        <v>26</v>
      </c>
      <c r="B68" s="136" t="s">
        <v>179</v>
      </c>
      <c r="C68" s="137" t="s">
        <v>185</v>
      </c>
      <c r="D68" s="136" t="s">
        <v>186</v>
      </c>
      <c r="E68" s="136" t="s">
        <v>182</v>
      </c>
    </row>
    <row r="69" spans="1:5" ht="28.5" x14ac:dyDescent="0.45">
      <c r="A69" s="135" t="s">
        <v>26</v>
      </c>
      <c r="B69" s="136" t="s">
        <v>179</v>
      </c>
      <c r="C69" s="137" t="s">
        <v>187</v>
      </c>
      <c r="D69" s="136" t="s">
        <v>188</v>
      </c>
      <c r="E69" s="136" t="s">
        <v>182</v>
      </c>
    </row>
    <row r="70" spans="1:5" ht="28.5" x14ac:dyDescent="0.45">
      <c r="A70" s="135" t="s">
        <v>26</v>
      </c>
      <c r="B70" s="136" t="s">
        <v>179</v>
      </c>
      <c r="C70" s="137" t="s">
        <v>189</v>
      </c>
      <c r="D70" s="136" t="s">
        <v>190</v>
      </c>
      <c r="E70" s="136" t="s">
        <v>182</v>
      </c>
    </row>
    <row r="71" spans="1:5" ht="28.5" x14ac:dyDescent="0.45">
      <c r="A71" s="138" t="s">
        <v>33</v>
      </c>
      <c r="B71" s="136" t="s">
        <v>179</v>
      </c>
      <c r="C71" s="137" t="s">
        <v>191</v>
      </c>
      <c r="D71" s="136" t="s">
        <v>192</v>
      </c>
      <c r="E71" s="136" t="s">
        <v>182</v>
      </c>
    </row>
    <row r="72" spans="1:5" ht="28.5" x14ac:dyDescent="0.45">
      <c r="A72" s="139" t="s">
        <v>40</v>
      </c>
      <c r="B72" s="136" t="s">
        <v>179</v>
      </c>
      <c r="C72" s="137" t="s">
        <v>193</v>
      </c>
      <c r="D72" s="136" t="s">
        <v>194</v>
      </c>
      <c r="E72" s="136" t="s">
        <v>182</v>
      </c>
    </row>
    <row r="73" spans="1:5" ht="57" x14ac:dyDescent="0.45">
      <c r="A73" s="139" t="s">
        <v>40</v>
      </c>
      <c r="B73" s="136" t="s">
        <v>179</v>
      </c>
      <c r="C73" s="137" t="s">
        <v>195</v>
      </c>
      <c r="D73" s="140" t="s">
        <v>196</v>
      </c>
      <c r="E73" s="136" t="s">
        <v>182</v>
      </c>
    </row>
    <row r="74" spans="1:5" ht="28.5" x14ac:dyDescent="0.45">
      <c r="A74" s="139" t="s">
        <v>40</v>
      </c>
      <c r="B74" s="136" t="s">
        <v>179</v>
      </c>
      <c r="C74" s="137" t="s">
        <v>197</v>
      </c>
      <c r="D74" s="136" t="s">
        <v>198</v>
      </c>
      <c r="E74" s="136" t="s">
        <v>182</v>
      </c>
    </row>
    <row r="75" spans="1:5" ht="28.5" x14ac:dyDescent="0.45">
      <c r="A75" s="135" t="s">
        <v>26</v>
      </c>
      <c r="B75" s="136" t="s">
        <v>199</v>
      </c>
      <c r="C75" s="137" t="s">
        <v>200</v>
      </c>
      <c r="D75" s="136" t="s">
        <v>201</v>
      </c>
      <c r="E75" s="136" t="s">
        <v>202</v>
      </c>
    </row>
    <row r="76" spans="1:5" ht="28.5" x14ac:dyDescent="0.45">
      <c r="A76" s="138" t="s">
        <v>33</v>
      </c>
      <c r="B76" s="136" t="s">
        <v>199</v>
      </c>
      <c r="C76" s="137" t="s">
        <v>203</v>
      </c>
      <c r="D76" s="136" t="s">
        <v>204</v>
      </c>
      <c r="E76" s="136" t="s">
        <v>202</v>
      </c>
    </row>
    <row r="77" spans="1:5" ht="57" x14ac:dyDescent="0.45">
      <c r="A77" s="138" t="s">
        <v>33</v>
      </c>
      <c r="B77" s="136" t="s">
        <v>199</v>
      </c>
      <c r="C77" s="137" t="s">
        <v>205</v>
      </c>
      <c r="D77" s="136" t="s">
        <v>206</v>
      </c>
      <c r="E77" s="136" t="s">
        <v>202</v>
      </c>
    </row>
    <row r="78" spans="1:5" ht="28.5" x14ac:dyDescent="0.45">
      <c r="A78" s="138" t="s">
        <v>33</v>
      </c>
      <c r="B78" s="136" t="s">
        <v>199</v>
      </c>
      <c r="C78" s="137" t="s">
        <v>207</v>
      </c>
      <c r="D78" s="136" t="s">
        <v>208</v>
      </c>
      <c r="E78" s="136" t="s">
        <v>202</v>
      </c>
    </row>
    <row r="79" spans="1:5" ht="28.5" x14ac:dyDescent="0.45">
      <c r="A79" s="139" t="s">
        <v>40</v>
      </c>
      <c r="B79" s="136" t="s">
        <v>199</v>
      </c>
      <c r="C79" s="137" t="s">
        <v>209</v>
      </c>
      <c r="D79" s="136" t="s">
        <v>210</v>
      </c>
      <c r="E79" s="136" t="s">
        <v>202</v>
      </c>
    </row>
    <row r="80" spans="1:5" ht="28.5" x14ac:dyDescent="0.45">
      <c r="A80" s="139" t="s">
        <v>40</v>
      </c>
      <c r="B80" s="136" t="s">
        <v>199</v>
      </c>
      <c r="C80" s="137" t="s">
        <v>211</v>
      </c>
      <c r="D80" s="136" t="s">
        <v>212</v>
      </c>
      <c r="E80" s="136" t="s">
        <v>202</v>
      </c>
    </row>
    <row r="81" spans="1:5" ht="42.75" x14ac:dyDescent="0.45">
      <c r="A81" s="139" t="s">
        <v>40</v>
      </c>
      <c r="B81" s="136" t="s">
        <v>199</v>
      </c>
      <c r="C81" s="137" t="s">
        <v>213</v>
      </c>
      <c r="D81" s="136" t="s">
        <v>214</v>
      </c>
      <c r="E81" s="136" t="s">
        <v>202</v>
      </c>
    </row>
    <row r="82" spans="1:5" ht="28.5" x14ac:dyDescent="0.45">
      <c r="A82" s="135" t="s">
        <v>26</v>
      </c>
      <c r="B82" s="136" t="s">
        <v>215</v>
      </c>
      <c r="C82" s="137" t="s">
        <v>216</v>
      </c>
      <c r="D82" s="136" t="s">
        <v>217</v>
      </c>
      <c r="E82" s="136" t="s">
        <v>218</v>
      </c>
    </row>
    <row r="83" spans="1:5" ht="42.75" x14ac:dyDescent="0.45">
      <c r="A83" s="135" t="s">
        <v>26</v>
      </c>
      <c r="B83" s="136" t="s">
        <v>215</v>
      </c>
      <c r="C83" s="137" t="s">
        <v>219</v>
      </c>
      <c r="D83" s="136" t="s">
        <v>220</v>
      </c>
      <c r="E83" s="136" t="s">
        <v>218</v>
      </c>
    </row>
    <row r="84" spans="1:5" x14ac:dyDescent="0.45">
      <c r="A84" s="135" t="s">
        <v>26</v>
      </c>
      <c r="B84" s="136" t="s">
        <v>215</v>
      </c>
      <c r="C84" s="137" t="s">
        <v>221</v>
      </c>
      <c r="D84" s="136" t="s">
        <v>222</v>
      </c>
      <c r="E84" s="136" t="s">
        <v>218</v>
      </c>
    </row>
    <row r="85" spans="1:5" x14ac:dyDescent="0.45">
      <c r="A85" s="135" t="s">
        <v>26</v>
      </c>
      <c r="B85" s="136" t="s">
        <v>215</v>
      </c>
      <c r="C85" s="137" t="s">
        <v>223</v>
      </c>
      <c r="D85" s="136" t="s">
        <v>224</v>
      </c>
      <c r="E85" s="136" t="s">
        <v>218</v>
      </c>
    </row>
    <row r="86" spans="1:5" ht="28.5" x14ac:dyDescent="0.45">
      <c r="A86" s="138" t="s">
        <v>33</v>
      </c>
      <c r="B86" s="136" t="s">
        <v>215</v>
      </c>
      <c r="C86" s="137" t="s">
        <v>225</v>
      </c>
      <c r="D86" s="136" t="s">
        <v>226</v>
      </c>
      <c r="E86" s="136" t="s">
        <v>218</v>
      </c>
    </row>
    <row r="87" spans="1:5" ht="28.5" x14ac:dyDescent="0.45">
      <c r="A87" s="138" t="s">
        <v>33</v>
      </c>
      <c r="B87" s="136" t="s">
        <v>215</v>
      </c>
      <c r="C87" s="137" t="s">
        <v>227</v>
      </c>
      <c r="D87" s="136" t="s">
        <v>228</v>
      </c>
      <c r="E87" s="136" t="s">
        <v>218</v>
      </c>
    </row>
    <row r="88" spans="1:5" x14ac:dyDescent="0.45">
      <c r="A88" s="138" t="s">
        <v>33</v>
      </c>
      <c r="B88" s="136" t="s">
        <v>215</v>
      </c>
      <c r="C88" s="137" t="s">
        <v>229</v>
      </c>
      <c r="D88" s="136" t="s">
        <v>230</v>
      </c>
      <c r="E88" s="136" t="s">
        <v>218</v>
      </c>
    </row>
    <row r="89" spans="1:5" ht="28.5" x14ac:dyDescent="0.45">
      <c r="A89" s="138" t="s">
        <v>33</v>
      </c>
      <c r="B89" s="136" t="s">
        <v>215</v>
      </c>
      <c r="C89" s="137" t="s">
        <v>231</v>
      </c>
      <c r="D89" s="136" t="s">
        <v>232</v>
      </c>
      <c r="E89" s="136" t="s">
        <v>218</v>
      </c>
    </row>
    <row r="90" spans="1:5" x14ac:dyDescent="0.45">
      <c r="A90" s="139" t="s">
        <v>40</v>
      </c>
      <c r="B90" s="136" t="s">
        <v>215</v>
      </c>
      <c r="C90" s="137" t="s">
        <v>233</v>
      </c>
      <c r="D90" s="136" t="s">
        <v>234</v>
      </c>
      <c r="E90" s="136" t="s">
        <v>218</v>
      </c>
    </row>
    <row r="91" spans="1:5" ht="28.5" x14ac:dyDescent="0.45">
      <c r="A91" s="135" t="s">
        <v>26</v>
      </c>
      <c r="B91" s="136" t="s">
        <v>235</v>
      </c>
      <c r="C91" s="137" t="s">
        <v>236</v>
      </c>
      <c r="D91" s="136" t="s">
        <v>237</v>
      </c>
      <c r="E91" s="136" t="s">
        <v>238</v>
      </c>
    </row>
    <row r="92" spans="1:5" ht="28.5" x14ac:dyDescent="0.45">
      <c r="A92" s="135" t="s">
        <v>26</v>
      </c>
      <c r="B92" s="136" t="s">
        <v>235</v>
      </c>
      <c r="C92" s="137" t="s">
        <v>239</v>
      </c>
      <c r="D92" s="136" t="s">
        <v>240</v>
      </c>
      <c r="E92" s="136" t="s">
        <v>238</v>
      </c>
    </row>
    <row r="93" spans="1:5" ht="28.5" x14ac:dyDescent="0.45">
      <c r="A93" s="135" t="s">
        <v>26</v>
      </c>
      <c r="B93" s="136" t="s">
        <v>235</v>
      </c>
      <c r="C93" s="137" t="s">
        <v>241</v>
      </c>
      <c r="D93" s="136" t="s">
        <v>242</v>
      </c>
      <c r="E93" s="136" t="s">
        <v>238</v>
      </c>
    </row>
    <row r="94" spans="1:5" ht="28.5" x14ac:dyDescent="0.45">
      <c r="A94" s="138" t="s">
        <v>33</v>
      </c>
      <c r="B94" s="136" t="s">
        <v>235</v>
      </c>
      <c r="C94" s="137" t="s">
        <v>243</v>
      </c>
      <c r="D94" s="136" t="s">
        <v>244</v>
      </c>
      <c r="E94" s="136" t="s">
        <v>238</v>
      </c>
    </row>
    <row r="95" spans="1:5" ht="28.5" x14ac:dyDescent="0.45">
      <c r="A95" s="138" t="s">
        <v>33</v>
      </c>
      <c r="B95" s="136" t="s">
        <v>235</v>
      </c>
      <c r="C95" s="137" t="s">
        <v>245</v>
      </c>
      <c r="D95" s="140" t="s">
        <v>246</v>
      </c>
      <c r="E95" s="136" t="s">
        <v>238</v>
      </c>
    </row>
    <row r="96" spans="1:5" ht="28.5" x14ac:dyDescent="0.45">
      <c r="A96" s="138" t="s">
        <v>33</v>
      </c>
      <c r="B96" s="136" t="s">
        <v>235</v>
      </c>
      <c r="C96" s="137" t="s">
        <v>247</v>
      </c>
      <c r="D96" s="136" t="s">
        <v>248</v>
      </c>
      <c r="E96" s="136" t="s">
        <v>238</v>
      </c>
    </row>
    <row r="97" spans="1:5" ht="28.5" x14ac:dyDescent="0.45">
      <c r="A97" s="138" t="s">
        <v>33</v>
      </c>
      <c r="B97" s="136" t="s">
        <v>235</v>
      </c>
      <c r="C97" s="137" t="s">
        <v>249</v>
      </c>
      <c r="D97" s="136" t="s">
        <v>250</v>
      </c>
      <c r="E97" s="136" t="s">
        <v>238</v>
      </c>
    </row>
    <row r="98" spans="1:5" ht="28.5" x14ac:dyDescent="0.45">
      <c r="A98" s="139" t="s">
        <v>40</v>
      </c>
      <c r="B98" s="136" t="s">
        <v>235</v>
      </c>
      <c r="C98" s="137" t="s">
        <v>251</v>
      </c>
      <c r="D98" s="136" t="s">
        <v>252</v>
      </c>
      <c r="E98" s="136" t="s">
        <v>238</v>
      </c>
    </row>
    <row r="99" spans="1:5" ht="28.5" x14ac:dyDescent="0.45">
      <c r="A99" s="139" t="s">
        <v>40</v>
      </c>
      <c r="B99" s="136" t="s">
        <v>235</v>
      </c>
      <c r="C99" s="137" t="s">
        <v>253</v>
      </c>
      <c r="D99" s="136" t="s">
        <v>254</v>
      </c>
      <c r="E99" s="136" t="s">
        <v>238</v>
      </c>
    </row>
    <row r="100" spans="1:5" ht="42.75" x14ac:dyDescent="0.45">
      <c r="A100" s="135" t="s">
        <v>26</v>
      </c>
      <c r="B100" s="136" t="s">
        <v>255</v>
      </c>
      <c r="C100" s="137" t="s">
        <v>256</v>
      </c>
      <c r="D100" s="136" t="s">
        <v>257</v>
      </c>
      <c r="E100" s="136" t="s">
        <v>258</v>
      </c>
    </row>
    <row r="101" spans="1:5" ht="28.5" x14ac:dyDescent="0.45">
      <c r="A101" s="135" t="s">
        <v>26</v>
      </c>
      <c r="B101" s="136" t="s">
        <v>255</v>
      </c>
      <c r="C101" s="137" t="s">
        <v>259</v>
      </c>
      <c r="D101" s="136" t="s">
        <v>260</v>
      </c>
      <c r="E101" s="136" t="s">
        <v>261</v>
      </c>
    </row>
    <row r="102" spans="1:5" ht="42.75" x14ac:dyDescent="0.45">
      <c r="A102" s="135" t="s">
        <v>26</v>
      </c>
      <c r="B102" s="136" t="s">
        <v>255</v>
      </c>
      <c r="C102" s="137" t="s">
        <v>262</v>
      </c>
      <c r="D102" s="140" t="s">
        <v>263</v>
      </c>
      <c r="E102" s="136" t="s">
        <v>261</v>
      </c>
    </row>
    <row r="103" spans="1:5" ht="28.5" x14ac:dyDescent="0.45">
      <c r="A103" s="135" t="s">
        <v>26</v>
      </c>
      <c r="B103" s="136" t="s">
        <v>255</v>
      </c>
      <c r="C103" s="137" t="s">
        <v>264</v>
      </c>
      <c r="D103" s="136" t="s">
        <v>265</v>
      </c>
      <c r="E103" s="136" t="s">
        <v>261</v>
      </c>
    </row>
    <row r="104" spans="1:5" ht="28.5" x14ac:dyDescent="0.45">
      <c r="A104" s="135" t="s">
        <v>26</v>
      </c>
      <c r="B104" s="136" t="s">
        <v>255</v>
      </c>
      <c r="C104" s="137" t="s">
        <v>266</v>
      </c>
      <c r="D104" s="136" t="s">
        <v>267</v>
      </c>
      <c r="E104" s="136" t="s">
        <v>261</v>
      </c>
    </row>
    <row r="105" spans="1:5" ht="57" x14ac:dyDescent="0.45">
      <c r="A105" s="138" t="s">
        <v>33</v>
      </c>
      <c r="B105" s="136" t="s">
        <v>255</v>
      </c>
      <c r="C105" s="137" t="s">
        <v>268</v>
      </c>
      <c r="D105" s="136" t="s">
        <v>269</v>
      </c>
      <c r="E105" s="136" t="s">
        <v>261</v>
      </c>
    </row>
    <row r="106" spans="1:5" ht="28.5" x14ac:dyDescent="0.45">
      <c r="A106" s="138" t="s">
        <v>33</v>
      </c>
      <c r="B106" s="136" t="s">
        <v>255</v>
      </c>
      <c r="C106" s="137" t="s">
        <v>270</v>
      </c>
      <c r="D106" s="136" t="s">
        <v>271</v>
      </c>
      <c r="E106" s="136" t="s">
        <v>261</v>
      </c>
    </row>
    <row r="107" spans="1:5" ht="28.5" x14ac:dyDescent="0.45">
      <c r="A107" s="138" t="s">
        <v>33</v>
      </c>
      <c r="B107" s="136" t="s">
        <v>255</v>
      </c>
      <c r="C107" s="137" t="s">
        <v>272</v>
      </c>
      <c r="D107" s="136" t="s">
        <v>273</v>
      </c>
      <c r="E107" s="136" t="s">
        <v>261</v>
      </c>
    </row>
    <row r="108" spans="1:5" ht="28.5" x14ac:dyDescent="0.45">
      <c r="A108" s="138" t="s">
        <v>33</v>
      </c>
      <c r="B108" s="136" t="s">
        <v>255</v>
      </c>
      <c r="C108" s="137" t="s">
        <v>274</v>
      </c>
      <c r="D108" s="136" t="s">
        <v>275</v>
      </c>
      <c r="E108" s="136" t="s">
        <v>261</v>
      </c>
    </row>
    <row r="109" spans="1:5" ht="42.75" x14ac:dyDescent="0.45">
      <c r="A109" s="135" t="s">
        <v>26</v>
      </c>
      <c r="B109" s="136" t="s">
        <v>276</v>
      </c>
      <c r="C109" s="137" t="s">
        <v>277</v>
      </c>
      <c r="D109" s="136" t="s">
        <v>278</v>
      </c>
      <c r="E109" s="136" t="s">
        <v>279</v>
      </c>
    </row>
    <row r="110" spans="1:5" ht="28.5" x14ac:dyDescent="0.45">
      <c r="A110" s="135" t="s">
        <v>26</v>
      </c>
      <c r="B110" s="136" t="s">
        <v>276</v>
      </c>
      <c r="C110" s="137" t="s">
        <v>280</v>
      </c>
      <c r="D110" s="136" t="s">
        <v>281</v>
      </c>
      <c r="E110" s="136" t="s">
        <v>279</v>
      </c>
    </row>
    <row r="111" spans="1:5" ht="28.5" x14ac:dyDescent="0.45">
      <c r="A111" s="138" t="s">
        <v>33</v>
      </c>
      <c r="B111" s="136" t="s">
        <v>276</v>
      </c>
      <c r="C111" s="137" t="s">
        <v>282</v>
      </c>
      <c r="D111" s="136" t="s">
        <v>283</v>
      </c>
      <c r="E111" s="136" t="s">
        <v>284</v>
      </c>
    </row>
    <row r="112" spans="1:5" ht="42.75" x14ac:dyDescent="0.45">
      <c r="A112" s="138" t="s">
        <v>33</v>
      </c>
      <c r="B112" s="136" t="s">
        <v>276</v>
      </c>
      <c r="C112" s="137" t="s">
        <v>285</v>
      </c>
      <c r="D112" s="136" t="s">
        <v>286</v>
      </c>
      <c r="E112" s="136" t="s">
        <v>284</v>
      </c>
    </row>
    <row r="113" spans="1:5" ht="42.75" x14ac:dyDescent="0.45">
      <c r="A113" s="139" t="s">
        <v>40</v>
      </c>
      <c r="B113" s="136" t="s">
        <v>276</v>
      </c>
      <c r="C113" s="137" t="s">
        <v>287</v>
      </c>
      <c r="D113" s="136" t="s">
        <v>288</v>
      </c>
      <c r="E113" s="136" t="s">
        <v>289</v>
      </c>
    </row>
    <row r="114" spans="1:5" ht="57" x14ac:dyDescent="0.45">
      <c r="A114" s="139" t="s">
        <v>40</v>
      </c>
      <c r="B114" s="136" t="s">
        <v>276</v>
      </c>
      <c r="C114" s="137" t="s">
        <v>290</v>
      </c>
      <c r="D114" s="136" t="s">
        <v>291</v>
      </c>
      <c r="E114" s="136" t="s">
        <v>289</v>
      </c>
    </row>
    <row r="115" spans="1:5" ht="28.5" x14ac:dyDescent="0.45">
      <c r="A115" s="135" t="s">
        <v>26</v>
      </c>
      <c r="B115" s="136" t="s">
        <v>292</v>
      </c>
      <c r="C115" s="137" t="s">
        <v>293</v>
      </c>
      <c r="D115" s="136" t="s">
        <v>294</v>
      </c>
      <c r="E115" s="136" t="s">
        <v>295</v>
      </c>
    </row>
    <row r="116" spans="1:5" ht="42.75" x14ac:dyDescent="0.45">
      <c r="A116" s="138" t="s">
        <v>33</v>
      </c>
      <c r="B116" s="136" t="s">
        <v>292</v>
      </c>
      <c r="C116" s="137" t="s">
        <v>296</v>
      </c>
      <c r="D116" s="136" t="s">
        <v>297</v>
      </c>
      <c r="E116" s="136" t="s">
        <v>295</v>
      </c>
    </row>
    <row r="117" spans="1:5" ht="42.75" x14ac:dyDescent="0.45">
      <c r="A117" s="138" t="s">
        <v>33</v>
      </c>
      <c r="B117" s="136" t="s">
        <v>292</v>
      </c>
      <c r="C117" s="137" t="s">
        <v>298</v>
      </c>
      <c r="D117" s="136" t="s">
        <v>299</v>
      </c>
      <c r="E117" s="136" t="s">
        <v>295</v>
      </c>
    </row>
    <row r="118" spans="1:5" x14ac:dyDescent="0.45">
      <c r="A118" s="138" t="s">
        <v>33</v>
      </c>
      <c r="B118" s="136" t="s">
        <v>292</v>
      </c>
      <c r="C118" s="137" t="s">
        <v>300</v>
      </c>
      <c r="D118" s="136" t="s">
        <v>301</v>
      </c>
      <c r="E118" s="136" t="s">
        <v>295</v>
      </c>
    </row>
    <row r="119" spans="1:5" ht="28.5" x14ac:dyDescent="0.45">
      <c r="A119" s="138" t="s">
        <v>33</v>
      </c>
      <c r="B119" s="136" t="s">
        <v>292</v>
      </c>
      <c r="C119" s="137" t="s">
        <v>302</v>
      </c>
      <c r="D119" s="136" t="s">
        <v>303</v>
      </c>
      <c r="E119" s="136" t="s">
        <v>295</v>
      </c>
    </row>
    <row r="120" spans="1:5" x14ac:dyDescent="0.45">
      <c r="A120" s="138" t="s">
        <v>33</v>
      </c>
      <c r="B120" s="136" t="s">
        <v>292</v>
      </c>
      <c r="C120" s="137" t="s">
        <v>304</v>
      </c>
      <c r="D120" s="136" t="s">
        <v>305</v>
      </c>
      <c r="E120" s="136" t="s">
        <v>295</v>
      </c>
    </row>
    <row r="121" spans="1:5" ht="42.75" x14ac:dyDescent="0.45">
      <c r="A121" s="138" t="s">
        <v>33</v>
      </c>
      <c r="B121" s="136" t="s">
        <v>292</v>
      </c>
      <c r="C121" s="137" t="s">
        <v>306</v>
      </c>
      <c r="D121" s="136" t="s">
        <v>307</v>
      </c>
      <c r="E121" s="136" t="s">
        <v>295</v>
      </c>
    </row>
    <row r="122" spans="1:5" ht="28.5" x14ac:dyDescent="0.45">
      <c r="A122" s="138" t="s">
        <v>33</v>
      </c>
      <c r="B122" s="136" t="s">
        <v>292</v>
      </c>
      <c r="C122" s="137" t="s">
        <v>308</v>
      </c>
      <c r="D122" s="136" t="s">
        <v>309</v>
      </c>
      <c r="E122" s="136" t="s">
        <v>295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Cover</vt:lpstr>
      <vt:lpstr>Information and evaluation</vt:lpstr>
      <vt:lpstr>CIA values</vt:lpstr>
      <vt:lpstr>Threats</vt:lpstr>
      <vt:lpstr>Threat values</vt:lpstr>
      <vt:lpstr>Controls and SOA</vt:lpstr>
      <vt:lpstr>Control values</vt:lpstr>
      <vt:lpstr>Risk calculation</vt:lpstr>
      <vt:lpstr>Risk criteria</vt:lpstr>
      <vt:lpstr>Risk treatment - proposal</vt:lpstr>
      <vt:lpstr>Privacy risk</vt:lpstr>
      <vt:lpstr>ENISA Risk</vt:lpstr>
      <vt:lpstr>PIA risk</vt:lpstr>
      <vt:lpstr>ENISA controls</vt:lpstr>
      <vt:lpstr>'Risk treatment - proposal'!Print_Area</vt:lpstr>
      <vt:lpstr>'Controls and SOA'!Print_Titles</vt:lpstr>
      <vt:lpstr>'ENISA Risk'!Print_Titles</vt:lpstr>
      <vt:lpstr>'Information and evaluation'!Print_Titles</vt:lpstr>
      <vt:lpstr>'PIA risk'!Print_Titles</vt:lpstr>
      <vt:lpstr>'Privacy risk'!Print_Titles</vt:lpstr>
      <vt:lpstr>'Risk calculation'!Print_Titles</vt:lpstr>
      <vt:lpstr>'Risk treatment - proposal'!Print_Titles</vt:lpstr>
      <vt:lpstr>Threats!Print_Titles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Cesare Gallotti</dc:creator>
  <cp:lastModifiedBy>Cesare</cp:lastModifiedBy>
  <cp:lastPrinted>2021-12-18T18:28:02Z</cp:lastPrinted>
  <dcterms:created xsi:type="dcterms:W3CDTF">1996-10-14T23:33:28Z</dcterms:created>
  <dcterms:modified xsi:type="dcterms:W3CDTF">2021-12-21T17:05:06Z</dcterms:modified>
</cp:coreProperties>
</file>